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mcook\OneDrive - DMLO\Consulting\COVID-19\AICPA\"/>
    </mc:Choice>
  </mc:AlternateContent>
  <xr:revisionPtr revIDLastSave="0" documentId="8_{A02958E1-ACC7-4B0B-9DC5-4797ECA8E786}" xr6:coauthVersionLast="44" xr6:coauthVersionMax="44" xr10:uidLastSave="{00000000-0000-0000-0000-000000000000}"/>
  <workbookProtection workbookAlgorithmName="SHA-512" workbookHashValue="NnD/hOh0A3azsjVdQjTiukp2+gS86telxXiOm/NTVJza4vs8oK39EIxI5YYW0NPKkU0UAFcmWC8vlZOeSjlpIg==" workbookSaltValue="cqYLADJFhRfYBzP8qUq1BA==" workbookSpinCount="100000" lockStructure="1"/>
  <bookViews>
    <workbookView xWindow="-108" yWindow="-108" windowWidth="23256" windowHeight="12576" tabRatio="693" xr2:uid="{47490102-55BA-4A10-98C7-809A16780C34}"/>
  </bookViews>
  <sheets>
    <sheet name="Instructions" sheetId="2" r:id="rId1"/>
    <sheet name="PPP Forgiveness Calculator" sheetId="3" r:id="rId2"/>
    <sheet name="Non-Payroll Expense Tracking" sheetId="11" r:id="rId3"/>
    <sheet name="FTE Reduction" sheetId="9" r:id="rId4"/>
    <sheet name="Payroll Accumulator" sheetId="12" r:id="rId5"/>
    <sheet name="Catch Up Period" sheetId="14" r:id="rId6"/>
  </sheets>
  <definedNames>
    <definedName name="_xlnm.Print_Area" localSheetId="5">'Catch Up Period'!$A$1:$P$34</definedName>
    <definedName name="_xlnm.Print_Area" localSheetId="3">'FTE Reduction'!$A$1:$Y$63</definedName>
    <definedName name="_xlnm.Print_Area" localSheetId="0">Instructions!$A$1:$S$33</definedName>
    <definedName name="_xlnm.Print_Area" localSheetId="2">'Non-Payroll Expense Tracking'!$A$1:$P$31</definedName>
    <definedName name="_xlnm.Print_Area" localSheetId="4">'Payroll Accumulator'!$A$1:$O$88</definedName>
    <definedName name="_xlnm.Print_Area" localSheetId="1">'PPP Forgiveness Calculator'!$A$1:$J$61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30" i="9" l="1"/>
  <c r="R30" i="9"/>
  <c r="B22" i="12" l="1"/>
  <c r="H58" i="12" l="1"/>
  <c r="H59" i="12"/>
  <c r="H60" i="12"/>
  <c r="H61" i="12"/>
  <c r="H62" i="12"/>
  <c r="H34" i="12"/>
  <c r="H35" i="12"/>
  <c r="H36" i="12"/>
  <c r="H37" i="12"/>
  <c r="H38" i="12"/>
  <c r="H39" i="12"/>
  <c r="H40" i="12"/>
  <c r="H41" i="12"/>
  <c r="H42" i="12"/>
  <c r="H43" i="12"/>
  <c r="H44" i="12"/>
  <c r="H45" i="12"/>
  <c r="H46" i="12"/>
  <c r="H47" i="12"/>
  <c r="H48" i="12"/>
  <c r="H49" i="12"/>
  <c r="H50" i="12"/>
  <c r="H51" i="12"/>
  <c r="H52" i="12"/>
  <c r="H53" i="12"/>
  <c r="H54" i="12"/>
  <c r="H55" i="12"/>
  <c r="H56" i="12"/>
  <c r="H57" i="12"/>
  <c r="H33" i="12"/>
  <c r="A16" i="14"/>
  <c r="C17" i="14"/>
  <c r="G64" i="12"/>
  <c r="H64" i="12" l="1"/>
  <c r="G68" i="12" s="1"/>
  <c r="F36" i="12" l="1"/>
  <c r="F37" i="12"/>
  <c r="F38" i="12"/>
  <c r="F39" i="12"/>
  <c r="F40" i="12"/>
  <c r="F41" i="12"/>
  <c r="F42" i="12"/>
  <c r="F43" i="12"/>
  <c r="F44" i="12"/>
  <c r="F45" i="12"/>
  <c r="F46" i="12"/>
  <c r="F47" i="12"/>
  <c r="F48" i="12"/>
  <c r="F49" i="12"/>
  <c r="F50" i="12"/>
  <c r="F51" i="12"/>
  <c r="F52" i="12"/>
  <c r="F53" i="12"/>
  <c r="F54" i="12"/>
  <c r="F55" i="12"/>
  <c r="F56" i="12"/>
  <c r="F57" i="12"/>
  <c r="F58" i="12"/>
  <c r="F59" i="12"/>
  <c r="F60" i="12"/>
  <c r="F61" i="12"/>
  <c r="F62" i="12"/>
  <c r="F34" i="12"/>
  <c r="F35" i="12"/>
  <c r="X32" i="9"/>
  <c r="X33" i="9"/>
  <c r="X34" i="9"/>
  <c r="X35" i="9"/>
  <c r="X36" i="9"/>
  <c r="X37" i="9"/>
  <c r="X38" i="9"/>
  <c r="X39" i="9"/>
  <c r="X40" i="9"/>
  <c r="X41" i="9"/>
  <c r="X42" i="9"/>
  <c r="X43" i="9"/>
  <c r="X44" i="9"/>
  <c r="X45" i="9"/>
  <c r="X46" i="9"/>
  <c r="X47" i="9"/>
  <c r="X48" i="9"/>
  <c r="X49" i="9"/>
  <c r="X31" i="9"/>
  <c r="P32" i="9"/>
  <c r="P33" i="9"/>
  <c r="P34" i="9"/>
  <c r="P35" i="9"/>
  <c r="P36" i="9"/>
  <c r="P37" i="9"/>
  <c r="P38" i="9"/>
  <c r="P31" i="9"/>
  <c r="H32" i="9"/>
  <c r="H33" i="9"/>
  <c r="H34" i="9"/>
  <c r="H35" i="9"/>
  <c r="H36" i="9"/>
  <c r="H37" i="9"/>
  <c r="H38" i="9"/>
  <c r="H39" i="9"/>
  <c r="H31" i="9"/>
  <c r="P41" i="9" l="1"/>
  <c r="X52" i="9"/>
  <c r="B22" i="9" s="1"/>
  <c r="X51" i="9"/>
  <c r="G74" i="12"/>
  <c r="E28" i="3" s="1"/>
  <c r="J34" i="12"/>
  <c r="J35" i="12"/>
  <c r="J36" i="12"/>
  <c r="J37" i="12"/>
  <c r="J38" i="12"/>
  <c r="J39" i="12"/>
  <c r="J40" i="12"/>
  <c r="J41" i="12"/>
  <c r="J42" i="12"/>
  <c r="J43" i="12"/>
  <c r="J44" i="12"/>
  <c r="J45" i="12"/>
  <c r="J46" i="12"/>
  <c r="J47" i="12"/>
  <c r="J48" i="12"/>
  <c r="J49" i="12"/>
  <c r="J50" i="12"/>
  <c r="J51" i="12"/>
  <c r="J52" i="12"/>
  <c r="J53" i="12"/>
  <c r="J54" i="12"/>
  <c r="J55" i="12"/>
  <c r="J56" i="12"/>
  <c r="J57" i="12"/>
  <c r="J58" i="12"/>
  <c r="J59" i="12"/>
  <c r="J60" i="12"/>
  <c r="J61" i="12"/>
  <c r="J62" i="12"/>
  <c r="J33" i="12"/>
  <c r="C33" i="12"/>
  <c r="F33" i="12"/>
  <c r="C34" i="12"/>
  <c r="K34" i="12" s="1"/>
  <c r="L34" i="12" s="1"/>
  <c r="C35" i="12"/>
  <c r="K35" i="12" s="1"/>
  <c r="L35" i="12" s="1"/>
  <c r="C36" i="12"/>
  <c r="K36" i="12" s="1"/>
  <c r="L36" i="12" s="1"/>
  <c r="C37" i="12"/>
  <c r="K37" i="12" s="1"/>
  <c r="L37" i="12" s="1"/>
  <c r="C38" i="12"/>
  <c r="K38" i="12" s="1"/>
  <c r="L38" i="12" s="1"/>
  <c r="C39" i="12"/>
  <c r="C40" i="12"/>
  <c r="C41" i="12"/>
  <c r="C42" i="12"/>
  <c r="K42" i="12" s="1"/>
  <c r="L42" i="12" s="1"/>
  <c r="C43" i="12"/>
  <c r="K43" i="12" s="1"/>
  <c r="L43" i="12" s="1"/>
  <c r="C44" i="12"/>
  <c r="C45" i="12"/>
  <c r="C46" i="12"/>
  <c r="C47" i="12"/>
  <c r="C48" i="12"/>
  <c r="C49" i="12"/>
  <c r="C50" i="12"/>
  <c r="C51" i="12"/>
  <c r="K51" i="12" s="1"/>
  <c r="L51" i="12" s="1"/>
  <c r="C52" i="12"/>
  <c r="C53" i="12"/>
  <c r="K53" i="12" s="1"/>
  <c r="L53" i="12" s="1"/>
  <c r="C54" i="12"/>
  <c r="C55" i="12"/>
  <c r="C56" i="12"/>
  <c r="C57" i="12"/>
  <c r="K57" i="12" s="1"/>
  <c r="L57" i="12" s="1"/>
  <c r="C58" i="12"/>
  <c r="K58" i="12" s="1"/>
  <c r="L58" i="12" s="1"/>
  <c r="C59" i="12"/>
  <c r="K59" i="12" s="1"/>
  <c r="L59" i="12" s="1"/>
  <c r="C60" i="12"/>
  <c r="K60" i="12" s="1"/>
  <c r="L60" i="12" s="1"/>
  <c r="C61" i="12"/>
  <c r="K61" i="12" s="1"/>
  <c r="L61" i="12" s="1"/>
  <c r="C62" i="12"/>
  <c r="K62" i="12" s="1"/>
  <c r="L62" i="12" s="1"/>
  <c r="B16" i="9"/>
  <c r="O12" i="11"/>
  <c r="O13" i="11"/>
  <c r="O14" i="11"/>
  <c r="O15" i="11"/>
  <c r="O16" i="11"/>
  <c r="O17" i="11"/>
  <c r="O18" i="11"/>
  <c r="O19" i="11"/>
  <c r="E21" i="11"/>
  <c r="B12" i="11"/>
  <c r="C12" i="11" s="1"/>
  <c r="B13" i="11" s="1"/>
  <c r="C13" i="11" s="1"/>
  <c r="B14" i="11" s="1"/>
  <c r="M21" i="11"/>
  <c r="F21" i="11"/>
  <c r="G21" i="11"/>
  <c r="H21" i="11"/>
  <c r="I21" i="11"/>
  <c r="J21" i="11"/>
  <c r="K21" i="11"/>
  <c r="L21" i="11"/>
  <c r="P40" i="9"/>
  <c r="K30" i="9"/>
  <c r="J30" i="9"/>
  <c r="K33" i="12" l="1"/>
  <c r="D21" i="9"/>
  <c r="M38" i="12"/>
  <c r="N38" i="12" s="1"/>
  <c r="M61" i="12"/>
  <c r="N61" i="12" s="1"/>
  <c r="M60" i="12"/>
  <c r="N60" i="12" s="1"/>
  <c r="M36" i="12"/>
  <c r="N36" i="12" s="1"/>
  <c r="M43" i="12"/>
  <c r="N43" i="12" s="1"/>
  <c r="M35" i="12"/>
  <c r="N35" i="12" s="1"/>
  <c r="M37" i="12"/>
  <c r="N37" i="12" s="1"/>
  <c r="M58" i="12"/>
  <c r="N58" i="12" s="1"/>
  <c r="M42" i="12"/>
  <c r="N42" i="12" s="1"/>
  <c r="M34" i="12"/>
  <c r="N34" i="12" s="1"/>
  <c r="M57" i="12"/>
  <c r="N57" i="12" s="1"/>
  <c r="M53" i="12"/>
  <c r="N53" i="12" s="1"/>
  <c r="M59" i="12"/>
  <c r="N59" i="12" s="1"/>
  <c r="M62" i="12"/>
  <c r="N62" i="12" s="1"/>
  <c r="M51" i="12"/>
  <c r="N51" i="12" s="1"/>
  <c r="K56" i="12"/>
  <c r="L56" i="12" s="1"/>
  <c r="K55" i="12"/>
  <c r="L55" i="12" s="1"/>
  <c r="K50" i="12"/>
  <c r="L50" i="12" s="1"/>
  <c r="K39" i="12"/>
  <c r="L39" i="12" s="1"/>
  <c r="K49" i="12"/>
  <c r="L49" i="12" s="1"/>
  <c r="K48" i="12"/>
  <c r="L48" i="12" s="1"/>
  <c r="K47" i="12"/>
  <c r="L47" i="12" s="1"/>
  <c r="K46" i="12"/>
  <c r="L46" i="12" s="1"/>
  <c r="K45" i="12"/>
  <c r="L45" i="12" s="1"/>
  <c r="K41" i="12"/>
  <c r="L41" i="12" s="1"/>
  <c r="K40" i="12"/>
  <c r="L40" i="12" s="1"/>
  <c r="K54" i="12"/>
  <c r="L54" i="12" s="1"/>
  <c r="K52" i="12"/>
  <c r="L52" i="12" s="1"/>
  <c r="K44" i="12"/>
  <c r="L44" i="12" s="1"/>
  <c r="L33" i="12"/>
  <c r="H40" i="9"/>
  <c r="H41" i="9"/>
  <c r="D19" i="9" s="1"/>
  <c r="D23" i="9" s="1"/>
  <c r="O21" i="11"/>
  <c r="E29" i="3" s="1"/>
  <c r="E30" i="3" s="1"/>
  <c r="B26" i="12"/>
  <c r="E26" i="12" s="1"/>
  <c r="C14" i="11"/>
  <c r="B15" i="11" s="1"/>
  <c r="C15" i="11" s="1"/>
  <c r="B16" i="11" s="1"/>
  <c r="C16" i="11" s="1"/>
  <c r="B17" i="11" s="1"/>
  <c r="C17" i="11" s="1"/>
  <c r="B18" i="11" s="1"/>
  <c r="C18" i="11" s="1"/>
  <c r="B19" i="11" s="1"/>
  <c r="C19" i="11" s="1"/>
  <c r="M56" i="12" l="1"/>
  <c r="N56" i="12" s="1"/>
  <c r="M47" i="12"/>
  <c r="N47" i="12" s="1"/>
  <c r="M46" i="12"/>
  <c r="N46" i="12" s="1"/>
  <c r="M44" i="12"/>
  <c r="N44" i="12" s="1"/>
  <c r="M48" i="12"/>
  <c r="N48" i="12" s="1"/>
  <c r="M55" i="12"/>
  <c r="N55" i="12" s="1"/>
  <c r="M52" i="12"/>
  <c r="N52" i="12" s="1"/>
  <c r="M49" i="12"/>
  <c r="N49" i="12" s="1"/>
  <c r="M41" i="12"/>
  <c r="N41" i="12" s="1"/>
  <c r="M45" i="12"/>
  <c r="N45" i="12" s="1"/>
  <c r="M54" i="12"/>
  <c r="N54" i="12" s="1"/>
  <c r="M33" i="12"/>
  <c r="N33" i="12" s="1"/>
  <c r="M39" i="12"/>
  <c r="N39" i="12" s="1"/>
  <c r="M40" i="12"/>
  <c r="N40" i="12" s="1"/>
  <c r="M50" i="12"/>
  <c r="N50" i="12" s="1"/>
  <c r="C8" i="3"/>
  <c r="E32" i="3"/>
  <c r="E34" i="3" s="1"/>
  <c r="E39" i="3"/>
  <c r="D25" i="9"/>
  <c r="D41" i="3" s="1"/>
  <c r="N64" i="12" l="1"/>
  <c r="C19" i="12" s="1"/>
  <c r="E43" i="3"/>
  <c r="C15" i="3" s="1"/>
  <c r="E49" i="3" l="1"/>
  <c r="C16" i="3" s="1"/>
  <c r="C14" i="3" l="1"/>
  <c r="C17" i="3" s="1"/>
  <c r="D19" i="3" s="1"/>
  <c r="D21" i="3" l="1"/>
</calcChain>
</file>

<file path=xl/sharedStrings.xml><?xml version="1.0" encoding="utf-8"?>
<sst xmlns="http://schemas.openxmlformats.org/spreadsheetml/2006/main" count="238" uniqueCount="181">
  <si>
    <t>How to use this calculator:</t>
  </si>
  <si>
    <t>Paycheck Protection Program (PPP) under the CARES Act</t>
  </si>
  <si>
    <t>Loan Forgiveness Calculator</t>
  </si>
  <si>
    <t>FTEs</t>
  </si>
  <si>
    <t>Total</t>
  </si>
  <si>
    <t>Week Start</t>
  </si>
  <si>
    <t>Week End</t>
  </si>
  <si>
    <t xml:space="preserve">Loan Forgiveness Calculator </t>
  </si>
  <si>
    <t>Covered Period</t>
  </si>
  <si>
    <t>Period beginning 1/1/2020</t>
  </si>
  <si>
    <t>Period beginning 2/15/2019</t>
  </si>
  <si>
    <t>Original Loan Balance</t>
  </si>
  <si>
    <t>Calculation to determine any reduction in FTEs</t>
  </si>
  <si>
    <t>Follow these steps:</t>
  </si>
  <si>
    <r>
      <t xml:space="preserve">Run payroll reports for the period 2/15/19 to 6/30/19 </t>
    </r>
    <r>
      <rPr>
        <b/>
        <sz val="11"/>
        <color rgb="FF000000"/>
        <rFont val="Calibri"/>
        <family val="2"/>
        <scheme val="minor"/>
      </rPr>
      <t>OR</t>
    </r>
    <r>
      <rPr>
        <sz val="11"/>
        <color indexed="8"/>
        <rFont val="Calibri"/>
        <family val="2"/>
        <scheme val="minor"/>
      </rPr>
      <t xml:space="preserve"> 1/1/20 to 2/29/20. </t>
    </r>
  </si>
  <si>
    <t>OR</t>
  </si>
  <si>
    <t>Enter data into the applicable section below</t>
  </si>
  <si>
    <t>NOTES:</t>
  </si>
  <si>
    <r>
      <t xml:space="preserve">There are areas of the Act where additional clarification from the Treasury and SBA is needed. </t>
    </r>
    <r>
      <rPr>
        <b/>
        <sz val="16"/>
        <color theme="1"/>
        <rFont val="Calibri"/>
        <family val="2"/>
        <scheme val="minor"/>
      </rPr>
      <t>Your judgement and</t>
    </r>
    <r>
      <rPr>
        <sz val="16"/>
        <color theme="1"/>
        <rFont val="Calibri"/>
        <family val="2"/>
        <scheme val="minor"/>
      </rPr>
      <t xml:space="preserve"> </t>
    </r>
    <r>
      <rPr>
        <b/>
        <i/>
        <sz val="16"/>
        <color theme="1"/>
        <rFont val="Calibri"/>
        <family val="2"/>
        <scheme val="minor"/>
      </rPr>
      <t>interpretations of the Act may be necessary</t>
    </r>
    <r>
      <rPr>
        <b/>
        <sz val="16"/>
        <color theme="1"/>
        <rFont val="Calibri"/>
        <family val="2"/>
        <scheme val="minor"/>
      </rPr>
      <t>.</t>
    </r>
    <r>
      <rPr>
        <sz val="16"/>
        <color theme="1"/>
        <rFont val="Calibri"/>
        <family val="2"/>
        <scheme val="minor"/>
      </rPr>
      <t xml:space="preserve">   </t>
    </r>
  </si>
  <si>
    <r>
      <rPr>
        <b/>
        <sz val="14"/>
        <color theme="1"/>
        <rFont val="Calibri"/>
        <family val="2"/>
        <scheme val="minor"/>
      </rPr>
      <t xml:space="preserve">Disclaimer: </t>
    </r>
    <r>
      <rPr>
        <sz val="14"/>
        <color theme="1"/>
        <rFont val="Calibri"/>
        <family val="2"/>
        <scheme val="minor"/>
      </rPr>
      <t xml:space="preserve">The contents of this resource do not necessarily reflect the position or opinion of the American Institute of CPAs, its divisions and its committees. This resource is designed to provide accurate and authoritative information on the subject covered. It is distributed with the understanding that the authors are not engaged in rendering legal, accounting or other professional services. If legal advice or other expert assistance is required, the services of a competent professional should be sought. </t>
    </r>
  </si>
  <si>
    <r>
      <rPr>
        <b/>
        <sz val="11"/>
        <color rgb="FFFF0000"/>
        <rFont val="Calibri"/>
        <family val="2"/>
        <scheme val="minor"/>
      </rPr>
      <t>Seasonal employers:</t>
    </r>
    <r>
      <rPr>
        <sz val="11"/>
        <color rgb="FFFF0000"/>
        <rFont val="Calibri"/>
        <family val="2"/>
        <scheme val="minor"/>
      </rPr>
      <t xml:space="preserve"> </t>
    </r>
    <r>
      <rPr>
        <b/>
        <i/>
        <sz val="11"/>
        <color rgb="FFFF0000"/>
        <rFont val="Calibri"/>
        <family val="2"/>
        <scheme val="minor"/>
      </rPr>
      <t>MUST</t>
    </r>
    <r>
      <rPr>
        <sz val="11"/>
        <color indexed="8"/>
        <rFont val="Calibri"/>
        <family val="2"/>
        <scheme val="minor"/>
      </rPr>
      <t xml:space="preserve"> select 2/15/19 to 6/30/19. </t>
    </r>
  </si>
  <si>
    <t>Seasonal employers must select this period</t>
  </si>
  <si>
    <t>Change in Average FTEs</t>
  </si>
  <si>
    <t>Change</t>
  </si>
  <si>
    <t>Total FTEs</t>
  </si>
  <si>
    <t>Average FTEs</t>
  </si>
  <si>
    <t>Businesses not in operation during 2019 must select this period</t>
  </si>
  <si>
    <r>
      <rPr>
        <b/>
        <sz val="11"/>
        <color rgb="FFFF0000"/>
        <rFont val="Calibri"/>
        <family val="2"/>
        <scheme val="minor"/>
      </rPr>
      <t>Businesses not in operation during 2019:</t>
    </r>
    <r>
      <rPr>
        <sz val="11"/>
        <color indexed="8"/>
        <rFont val="Calibri"/>
        <family val="2"/>
        <scheme val="minor"/>
      </rPr>
      <t xml:space="preserve"> </t>
    </r>
    <r>
      <rPr>
        <b/>
        <i/>
        <sz val="11"/>
        <color rgb="FFFF0000"/>
        <rFont val="Calibri"/>
        <family val="2"/>
        <scheme val="minor"/>
      </rPr>
      <t>MUST</t>
    </r>
    <r>
      <rPr>
        <sz val="11"/>
        <color indexed="8"/>
        <rFont val="Calibri"/>
        <family val="2"/>
        <scheme val="minor"/>
      </rPr>
      <t xml:space="preserve"> select 1/1/20 to 2/29/20</t>
    </r>
  </si>
  <si>
    <t>Other</t>
  </si>
  <si>
    <t>Rent</t>
  </si>
  <si>
    <t>Gasoline</t>
  </si>
  <si>
    <t>Electric</t>
  </si>
  <si>
    <t>Gas</t>
  </si>
  <si>
    <t>Water</t>
  </si>
  <si>
    <t>Phone</t>
  </si>
  <si>
    <t>Internet</t>
  </si>
  <si>
    <t>Week #</t>
  </si>
  <si>
    <t>2020 Q1</t>
  </si>
  <si>
    <t>Employee</t>
  </si>
  <si>
    <t>Weeks
Paid</t>
  </si>
  <si>
    <t>Wage
Reduction</t>
  </si>
  <si>
    <t>Forgiveness reduction quotient</t>
  </si>
  <si>
    <t>Purpose:</t>
  </si>
  <si>
    <t>Wage Reduction Percent</t>
  </si>
  <si>
    <t>Earned &gt; $100K
in 2019?</t>
  </si>
  <si>
    <t>Does not include those with &gt;$100,000 in annualized pay</t>
  </si>
  <si>
    <t>Forgiveness Reduction</t>
  </si>
  <si>
    <t>Payroll Forgiveness Sumary</t>
  </si>
  <si>
    <t>To PPP Forgiveness Calculator Tab</t>
  </si>
  <si>
    <t>Forgiveness Reduction (from below)</t>
  </si>
  <si>
    <t>Most Recent Full Quarter</t>
  </si>
  <si>
    <t>to</t>
  </si>
  <si>
    <t>Report Periods to Run</t>
  </si>
  <si>
    <t>Reduction Quotient (From FTE Reduction tab)</t>
  </si>
  <si>
    <t>FTE Catchup</t>
  </si>
  <si>
    <t>Payroll Catchup</t>
  </si>
  <si>
    <t>Health Insurance</t>
  </si>
  <si>
    <t>Retirement</t>
  </si>
  <si>
    <t>Maximum Eligible Loan Forgiveness Summary</t>
  </si>
  <si>
    <t>Complete the "FTE Reduction" tab</t>
  </si>
  <si>
    <t>Additional instructions are included on each tab.</t>
  </si>
  <si>
    <t>NOTE:</t>
  </si>
  <si>
    <t xml:space="preserve">Blue cells indicate input cells. </t>
  </si>
  <si>
    <t>To track non-payroll covered expenses for the 8-week period following loan funding.</t>
  </si>
  <si>
    <r>
      <t xml:space="preserve">There are areas of the Act where additional clarification from the Treasury and SBA is needed. </t>
    </r>
    <r>
      <rPr>
        <b/>
        <i/>
        <sz val="16"/>
        <color theme="1"/>
        <rFont val="Calibri"/>
        <family val="2"/>
        <scheme val="minor"/>
      </rPr>
      <t>Your judgement and</t>
    </r>
    <r>
      <rPr>
        <i/>
        <sz val="16"/>
        <color theme="1"/>
        <rFont val="Calibri"/>
        <family val="2"/>
        <scheme val="minor"/>
      </rPr>
      <t xml:space="preserve"> </t>
    </r>
    <r>
      <rPr>
        <b/>
        <i/>
        <sz val="16"/>
        <color theme="1"/>
        <rFont val="Calibri"/>
        <family val="2"/>
        <scheme val="minor"/>
      </rPr>
      <t>interpretations of the Act may be necessary.</t>
    </r>
    <r>
      <rPr>
        <i/>
        <sz val="16"/>
        <color theme="1"/>
        <rFont val="Calibri"/>
        <family val="2"/>
        <scheme val="minor"/>
      </rPr>
      <t xml:space="preserve">   </t>
    </r>
  </si>
  <si>
    <t>Date of Loan Disbursement:</t>
  </si>
  <si>
    <r>
      <t xml:space="preserve">There are areas of the Act where additional clarification from the Treasury and SBA is needed. </t>
    </r>
    <r>
      <rPr>
        <b/>
        <i/>
        <sz val="16"/>
        <color theme="1"/>
        <rFont val="Calibri"/>
        <family val="2"/>
        <scheme val="minor"/>
      </rPr>
      <t>Your judgement and interpretations of the Act may be necessary.</t>
    </r>
    <r>
      <rPr>
        <i/>
        <sz val="16"/>
        <color theme="1"/>
        <rFont val="Calibri"/>
        <family val="2"/>
        <scheme val="minor"/>
      </rPr>
      <t xml:space="preserve">   </t>
    </r>
  </si>
  <si>
    <t>Highest 2019 weekly payroll</t>
  </si>
  <si>
    <t>Annualized from 2019 wage</t>
  </si>
  <si>
    <t>Used to calculate $100k salary exlusion</t>
  </si>
  <si>
    <t xml:space="preserve">This template is based on interpretations of the CARES Act and guidance released through May 12, 2020. </t>
  </si>
  <si>
    <t>Average Weekly Wage</t>
  </si>
  <si>
    <t>Summary of total payroll costs</t>
  </si>
  <si>
    <t>Total Wages and Covered Benefits</t>
  </si>
  <si>
    <t>Wages (from above)</t>
  </si>
  <si>
    <t>Enter employer summary for covered period:</t>
  </si>
  <si>
    <t>Complete the "Payroll Accumulator" tab</t>
  </si>
  <si>
    <t>Calculate estimated loan forgiveness in the "PPP forgiveness calculator" tab</t>
  </si>
  <si>
    <t>Subject to documentation and other authoritative guidance</t>
  </si>
  <si>
    <t>Mortgage Interest on real or personal property</t>
  </si>
  <si>
    <t>Note: only include expenses below that were in place under agreements that began before Feb. 15, 2020.</t>
  </si>
  <si>
    <t>You are allowed to select the period you use. The comparison period with fewer FTEs will help maximize loan forgiveness.</t>
  </si>
  <si>
    <t># FTEs w/earnings &gt;$217.50</t>
  </si>
  <si>
    <t># FTEs pro-rated based on $217.50</t>
  </si>
  <si>
    <t>#FTEs with &gt;30 hours</t>
  </si>
  <si>
    <t>#FTEs pro-rated based on 30 hours</t>
  </si>
  <si>
    <t xml:space="preserve">The formulas below will calculate your average FTEs for the covered period and comparison periods, and any reduction in FTEs in the covered period.  </t>
  </si>
  <si>
    <t xml:space="preserve">Run payroll reports by employee for the most recent full quarter. </t>
  </si>
  <si>
    <t>Run payroll reports by employee for the 8 week covered period aligned with the beginning of a pay period, rather than the date loan proceeds are received</t>
  </si>
  <si>
    <t>See assumption on FTE Reduction tab re: beginning of 8 week covered period</t>
  </si>
  <si>
    <t>These two sets of data will be compared to assess the amount of any decrease in compensation per employee.</t>
  </si>
  <si>
    <r>
      <t xml:space="preserve">2) To calculate any reduction in wages for employees making less than $100,000 (in any annualized period in 2019). A reduction of more than 25% will result in decreased loan forgiveness.  </t>
    </r>
    <r>
      <rPr>
        <i/>
        <sz val="11"/>
        <color theme="1"/>
        <rFont val="Calibri"/>
        <family val="2"/>
        <scheme val="minor"/>
      </rPr>
      <t>Sec. 1106 (b) (3)</t>
    </r>
  </si>
  <si>
    <r>
      <t xml:space="preserve">1) To track eligible payroll costs for the 8-week covered period. </t>
    </r>
    <r>
      <rPr>
        <i/>
        <sz val="11"/>
        <color rgb="FF000000"/>
        <rFont val="Calibri"/>
        <family val="2"/>
        <scheme val="minor"/>
      </rPr>
      <t xml:space="preserve"> Sec. 1106 (b) (1)</t>
    </r>
  </si>
  <si>
    <r>
      <rPr>
        <b/>
        <sz val="11"/>
        <color theme="1"/>
        <rFont val="Calibri"/>
        <family val="2"/>
        <scheme val="minor"/>
      </rPr>
      <t xml:space="preserve">Assumption: </t>
    </r>
    <r>
      <rPr>
        <sz val="11"/>
        <color theme="1"/>
        <rFont val="Calibri"/>
        <family val="2"/>
        <scheme val="minor"/>
      </rPr>
      <t>Payroll reduction calculation is being performed based on the average payroll per employee per week rather than the total compensation per employee in an 8-week period versus the prior quarter because 8 weeks will naturally have 33% less payroll due to the fewer number of weeks in the time period. Using an average payroll per employee per week comparison is in line with the intent of the CARES Act and provides a clear indication if an employee’s wages have been decreased.</t>
    </r>
  </si>
  <si>
    <t>Total of average weekly payroll per employee that is  more than 25% less than average from covered period, multiplied by 8 weeks.</t>
  </si>
  <si>
    <t>If hours not reported, # FTEs w/earnings &gt;$217.50</t>
  </si>
  <si>
    <t>If hours are reported, #FTEs with &gt;30 hours</t>
  </si>
  <si>
    <t>If hours not reported, # FTEs pro-rated based on $217.50</t>
  </si>
  <si>
    <t>If hours are reported, #FTEs pro-rated based on 30 hours</t>
  </si>
  <si>
    <t>Forgiveness
Reduction</t>
  </si>
  <si>
    <t>Change &gt; 25%</t>
  </si>
  <si>
    <t>Calculate any reduction in forgiveness due to 75% payroll cost floor</t>
  </si>
  <si>
    <t>Total eligible expenses (from above)</t>
  </si>
  <si>
    <t>Total eligible expenses</t>
  </si>
  <si>
    <t>Add: Accrued Interest</t>
  </si>
  <si>
    <t>Remaining loan balance after forgiveness</t>
  </si>
  <si>
    <t>Complete the "Non-Payroll Expense Tracking" tab</t>
  </si>
  <si>
    <t xml:space="preserve">  Due to 75% floor</t>
  </si>
  <si>
    <t xml:space="preserve">  Due to FTE reductions</t>
  </si>
  <si>
    <t xml:space="preserve">  Due to wage reductions</t>
  </si>
  <si>
    <t xml:space="preserve">Total reductions </t>
  </si>
  <si>
    <t>Net amount of eligible loan forgiveness</t>
  </si>
  <si>
    <t>A</t>
  </si>
  <si>
    <t>B</t>
  </si>
  <si>
    <t>C</t>
  </si>
  <si>
    <t>D</t>
  </si>
  <si>
    <t>Payroll costs floor (75% of total eligible costs)</t>
  </si>
  <si>
    <t>Note: this section will populate as additional data is entered throughout the worksheet.</t>
  </si>
  <si>
    <t>Total eligible costs incurred and paid during 8-week covered period</t>
  </si>
  <si>
    <t>Date to begin 8-week covered period</t>
  </si>
  <si>
    <r>
      <rPr>
        <b/>
        <sz val="12"/>
        <color theme="1"/>
        <rFont val="Calibri"/>
        <family val="2"/>
        <scheme val="minor"/>
      </rPr>
      <t>NOTE:</t>
    </r>
    <r>
      <rPr>
        <sz val="12"/>
        <color theme="1"/>
        <rFont val="Calibri"/>
        <family val="2"/>
        <scheme val="minor"/>
      </rPr>
      <t xml:space="preserve"> Some lenders are requiring that PPP loan proceeds be put into a separate bank account. When the application for loan forgiveness is completed, documentation such as payroll reports, payroll tax returns,canceled checks, receipts, account statements or other documentation of payment will be required. Disbursing eligible costs from a separate account may assist in the documentation process.</t>
    </r>
  </si>
  <si>
    <r>
      <t xml:space="preserve">Run payroll records for the 8 week covered period. </t>
    </r>
    <r>
      <rPr>
        <i/>
        <sz val="11"/>
        <color rgb="FF000000"/>
        <rFont val="Calibri"/>
        <family val="2"/>
        <scheme val="minor"/>
      </rPr>
      <t>(NOTE: See assumption below regarding beginning of covered period)</t>
    </r>
  </si>
  <si>
    <t>Decrease in FTEs (if any)</t>
  </si>
  <si>
    <t>Note:  This will carry over to PPP Forgiveness Calculator</t>
  </si>
  <si>
    <r>
      <rPr>
        <b/>
        <sz val="11"/>
        <color theme="1"/>
        <rFont val="Calibri"/>
        <family val="2"/>
        <scheme val="minor"/>
      </rPr>
      <t xml:space="preserve">Purpose: </t>
    </r>
    <r>
      <rPr>
        <sz val="11"/>
        <color theme="1"/>
        <rFont val="Calibri"/>
        <family val="2"/>
        <scheme val="minor"/>
      </rPr>
      <t>Used to accumulate eligible payroll costs during the covered 8-week period</t>
    </r>
  </si>
  <si>
    <t>Note: this carries over to the PPP Forgiveness Calculator</t>
  </si>
  <si>
    <t>State/Local Taxes on Employee Compensation (i.e.,SUTA)</t>
  </si>
  <si>
    <t xml:space="preserve">     Payroll Costs from Payroll Accumulator tab</t>
  </si>
  <si>
    <t xml:space="preserve">     Other Eligible Expenses from non-payroll expense tracking tab</t>
  </si>
  <si>
    <t>Note:  this will carryover to</t>
  </si>
  <si>
    <t>PPP Forgiveness Calculator</t>
  </si>
  <si>
    <t>Reduction of amount of loan eligible for forgiveness, if any</t>
  </si>
  <si>
    <t xml:space="preserve">Dollar reduction, if any </t>
  </si>
  <si>
    <t>Forgiveness Reduction, if any (from Payroll Accumulator tab)</t>
  </si>
  <si>
    <t>If FTE or Average Wage declined during the period Feb. 15 to April 26, 2020, borrowers can restore the decline by June 30, 2020. If the decline is restored, loan forgiveness will not be reduced for any decline in FTEs calculated on the FTE Reduction tab or the Payroll Accumulator tab.</t>
  </si>
  <si>
    <t># of FTEs on Feb. 15, 2020</t>
  </si>
  <si>
    <t>Wages up to annualized $100k limit</t>
  </si>
  <si>
    <t>Gross Wages
Paid</t>
  </si>
  <si>
    <t>Gross Wages Paid</t>
  </si>
  <si>
    <t># FTES Feb. 15 to April 26, 2020</t>
  </si>
  <si>
    <t>Decline in # FTEs that needs to be eliminated by June 30, 2020 to negate any decrease in loan forgiveness due to drop in FTEs</t>
  </si>
  <si>
    <t>We have not built these data accumulators into the spreadsheet yet.</t>
  </si>
  <si>
    <t>If there is a reduction in salaries/wages during Feb. 15 -April 26,  2020, compared to Feb. 15, 2020, on 1 or more employees, but by June 30, 2020, the reduction has been eliminated, the reduction in loan forgiveness can be negated.</t>
  </si>
  <si>
    <t>Note:  The calculator does not yet factor in any restoration of FTEs or wage reductions as additional guidance is needed.</t>
  </si>
  <si>
    <t xml:space="preserve">The amount of the loan forgiveness will be reduced by a decrease in full-time equivalent (FTE) employees.  </t>
  </si>
  <si>
    <t>calculated as change &gt; 25% * Prior qtr avge weekly wage* 8 weeks  (M * F * I)</t>
  </si>
  <si>
    <t>aicpa.org/sba.</t>
  </si>
  <si>
    <r>
      <rPr>
        <b/>
        <sz val="9"/>
        <color theme="1"/>
        <rFont val="Calibri"/>
        <family val="2"/>
        <scheme val="minor"/>
      </rPr>
      <t>Note:</t>
    </r>
    <r>
      <rPr>
        <sz val="9"/>
        <color theme="1"/>
        <rFont val="Calibri"/>
        <family val="2"/>
        <scheme val="minor"/>
      </rPr>
      <t xml:space="preserve"> this carries over to the PPP Forgiveness Calculator</t>
    </r>
  </si>
  <si>
    <t>Note: Additional guidance on this provision is needed.</t>
  </si>
  <si>
    <t>This template is based on interpretations of the CARES Act and guidance released through May 12, 2020. See links to guidance at:</t>
  </si>
  <si>
    <t>See links to guidance at:</t>
  </si>
  <si>
    <t xml:space="preserve">This template is based on interpretations of the CARES Act and guidance released through May 12, 2020. See links to guidance at: </t>
  </si>
  <si>
    <t xml:space="preserve">This template is based on interpretations of the CARES Act and guidance released through May 12, 2020. See links to all guidance at: </t>
  </si>
  <si>
    <t>Per April 2, 2020 Interim Final Rule</t>
  </si>
  <si>
    <t>Per Apr 2, 2020 Interim Final Rule, not more than 25% of forgiven amount may be for non-payroll. We are calculating the floor based on total eligible costs incurred and payments made.</t>
  </si>
  <si>
    <t>FTE reduction per Sec. 1106 (d) (2)</t>
  </si>
  <si>
    <t>Payroll reduction per Sec. 1106 (d) (3)</t>
  </si>
  <si>
    <t>Per Apr 2, 2020 Interim Final Rule, question o - accrued interest is eligible for forgiveness.</t>
  </si>
  <si>
    <r>
      <rPr>
        <b/>
        <sz val="11"/>
        <color theme="1"/>
        <rFont val="Calibri"/>
        <family val="2"/>
        <scheme val="minor"/>
      </rPr>
      <t>Assumption:</t>
    </r>
    <r>
      <rPr>
        <sz val="11"/>
        <color theme="1"/>
        <rFont val="Calibri"/>
        <family val="2"/>
        <scheme val="minor"/>
      </rPr>
      <t xml:space="preserve"> The beginning of the 8-week covered period is aligned with the beginning of a pay period, rather than the date loan proceeds are received. We recommend beginning the calculation of the 8-week covered period as the date of either the beginning of the payroll period during which funding was received, or the beginning of the next payroll period, at the borrower’s discretion. For example, if funding is received on April 10 and the borrower’s normal pay cycle is semi-monthly, the borrower could elect to start the 8-week covered period on April 1 or April 16.  </t>
    </r>
    <r>
      <rPr>
        <i/>
        <sz val="11"/>
        <color theme="1"/>
        <rFont val="Calibri"/>
        <family val="2"/>
        <scheme val="minor"/>
      </rPr>
      <t>See highlighted note below.</t>
    </r>
  </si>
  <si>
    <r>
      <t>Comparison Period (</t>
    </r>
    <r>
      <rPr>
        <i/>
        <sz val="11"/>
        <color rgb="FF000000"/>
        <rFont val="Calibri"/>
        <family val="2"/>
        <scheme val="minor"/>
      </rPr>
      <t>Calculator will choose the lowest FTE comparison period)</t>
    </r>
  </si>
  <si>
    <r>
      <rPr>
        <b/>
        <sz val="11"/>
        <color rgb="FF000000"/>
        <rFont val="Calibri"/>
        <family val="2"/>
        <scheme val="minor"/>
      </rPr>
      <t xml:space="preserve">Assumption: </t>
    </r>
    <r>
      <rPr>
        <sz val="11"/>
        <color indexed="8"/>
        <rFont val="Calibri"/>
        <family val="2"/>
        <scheme val="minor"/>
      </rPr>
      <t xml:space="preserve">Sec. 1106 (d) (2) indicates FTE reduction calculation is based on the average number of FTEs </t>
    </r>
    <r>
      <rPr>
        <b/>
        <sz val="11"/>
        <color rgb="FF000000"/>
        <rFont val="Calibri"/>
        <family val="2"/>
        <scheme val="minor"/>
      </rPr>
      <t>per month</t>
    </r>
    <r>
      <rPr>
        <sz val="11"/>
        <color indexed="8"/>
        <rFont val="Calibri"/>
        <family val="2"/>
        <scheme val="minor"/>
      </rPr>
      <t xml:space="preserve"> during the 8 week covered period and comparison periods.  Because month is not defined (as a calendar month or 4 weeks for example), this calculator uses average FTEs per payperiod in each of the relevant periods rather than calculating an average per month that is then averaged. (See highlighted note below)</t>
    </r>
  </si>
  <si>
    <r>
      <rPr>
        <b/>
        <sz val="11"/>
        <color rgb="FF000000"/>
        <rFont val="Calibri"/>
        <family val="2"/>
        <scheme val="minor"/>
      </rPr>
      <t xml:space="preserve">Assumption: </t>
    </r>
    <r>
      <rPr>
        <sz val="11"/>
        <color indexed="8"/>
        <rFont val="Calibri"/>
        <family val="2"/>
        <scheme val="minor"/>
      </rPr>
      <t>Because FTE is not defined, we are following the definition under ACA of 30 hours. Also because hours are not always collected for certain types of employees (e.g. salaried workers or those paid by piecework), we are using a wage-based proxy for determining FTEs. If hours worked are not available, employees are deemed an FTE if earnings are over $217.50 – the Federal minimum wage x 30 hours a week [$7.25 x 30 = $217.50]. Employees earning less than $217.50 /week are pro- rated; e.g., an employee that earns $200/week would count as 0.92 of an FTE ($200/$217.5 = 0.92).  (See highlighted note below)</t>
    </r>
  </si>
  <si>
    <r>
      <rPr>
        <b/>
        <sz val="11"/>
        <color theme="1"/>
        <rFont val="Calibri"/>
        <family val="2"/>
        <scheme val="minor"/>
      </rPr>
      <t>Assumption: In this calculator, t</t>
    </r>
    <r>
      <rPr>
        <sz val="11"/>
        <color theme="1"/>
        <rFont val="Calibri"/>
        <family val="2"/>
        <scheme val="minor"/>
      </rPr>
      <t>he beginning of the 8-week covered period is aligned with the beginning of a pay period, rather than the date loan proceeds are received. We recommend beginning the calculation of the 8-week covered period as the date of either the beginning of the payroll period during which funding was received, or the beginning of the next payroll period, at the borrower’s discretion. For example, if funding is received on April 10 and the borrower’s normal pay cycle is semi-monthly, the borrower could elect to start the 8-week covered period on April 1 or April 16. (See highlighted note below)</t>
    </r>
  </si>
  <si>
    <t>Updated: 5/14/2020</t>
  </si>
  <si>
    <t>Reductions in loan forgiveness</t>
  </si>
  <si>
    <t>Pay period 1</t>
  </si>
  <si>
    <t>Pay period 2</t>
  </si>
  <si>
    <t>Pay period 3</t>
  </si>
  <si>
    <t>Pay period 4</t>
  </si>
  <si>
    <t>Pay period 5</t>
  </si>
  <si>
    <t>Pay period 6</t>
  </si>
  <si>
    <t>Pay period 7</t>
  </si>
  <si>
    <t>Pay period 8</t>
  </si>
  <si>
    <t>Pay Period Start</t>
  </si>
  <si>
    <t>Pay Period End</t>
  </si>
  <si>
    <t>These are calculated below:</t>
  </si>
  <si>
    <t>EIDL Emergency Grant</t>
  </si>
  <si>
    <t>*</t>
  </si>
  <si>
    <t>*Comment on EIDL Emergency Grant:</t>
  </si>
  <si>
    <t xml:space="preserve">The Interim Final Rule released on April 2 indicated any proceeds from the EIDL Emergency Grant up to $10,000 will be deducted from the loan forgiveness amount on the PPP loan. </t>
  </si>
  <si>
    <r>
      <rPr>
        <b/>
        <sz val="11"/>
        <color theme="1"/>
        <rFont val="Calibri"/>
        <family val="2"/>
        <scheme val="minor"/>
      </rPr>
      <t xml:space="preserve">Note: </t>
    </r>
    <r>
      <rPr>
        <sz val="11"/>
        <color theme="1"/>
        <rFont val="Calibri"/>
        <family val="2"/>
        <scheme val="minor"/>
      </rPr>
      <t xml:space="preserve"> Eligible wages does not include annualized salaries greater than $100K, taxes imposed or withheld under chapter 21,22, or 24 of the IRC of 1986  (e.g. the employer’s share of FICA and Medicare are not included as payroll costs), compensation of an employee whose principal place of residence is outside the US, or qualified sick or family leave for which a credit is allowed under §7002 or §7004 of the FFCRA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</si>
</sst>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m/d/yy;@"/>
  </numFmts>
  <fonts count="4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i/>
      <sz val="11"/>
      <color rgb="FFFF0000"/>
      <name val="Calibri"/>
      <family val="2"/>
      <scheme val="minor"/>
    </font>
    <font>
      <b/>
      <sz val="11"/>
      <color rgb="FFFF0000"/>
      <name val="Calibri"/>
      <family val="2"/>
      <scheme val="minor"/>
    </font>
    <font>
      <b/>
      <sz val="16"/>
      <color rgb="FFFF0000"/>
      <name val="Calibri"/>
      <family val="2"/>
      <scheme val="minor"/>
    </font>
    <font>
      <b/>
      <sz val="16"/>
      <color theme="1"/>
      <name val="Calibri"/>
      <family val="2"/>
      <scheme val="minor"/>
    </font>
    <font>
      <sz val="11"/>
      <color indexed="8"/>
      <name val="Calibri"/>
      <family val="2"/>
      <scheme val="minor"/>
    </font>
    <font>
      <u/>
      <sz val="11"/>
      <color indexed="8"/>
      <name val="Calibri"/>
      <family val="2"/>
      <scheme val="minor"/>
    </font>
    <font>
      <b/>
      <sz val="11"/>
      <color indexed="8"/>
      <name val="Calibri"/>
      <family val="2"/>
      <scheme val="minor"/>
    </font>
    <font>
      <b/>
      <sz val="11"/>
      <color rgb="FF000000"/>
      <name val="Calibri"/>
      <family val="2"/>
      <scheme val="minor"/>
    </font>
    <font>
      <sz val="11"/>
      <color rgb="FFFF0000"/>
      <name val="Calibri"/>
      <family val="2"/>
      <scheme val="minor"/>
    </font>
    <font>
      <u/>
      <sz val="11"/>
      <color theme="10"/>
      <name val="Calibri"/>
      <family val="2"/>
      <scheme val="minor"/>
    </font>
    <font>
      <b/>
      <sz val="14"/>
      <name val="Calibri"/>
      <family val="2"/>
      <scheme val="minor"/>
    </font>
    <font>
      <sz val="16"/>
      <color theme="1"/>
      <name val="Calibri"/>
      <family val="2"/>
      <scheme val="minor"/>
    </font>
    <font>
      <b/>
      <i/>
      <sz val="16"/>
      <color theme="1"/>
      <name val="Calibri"/>
      <family val="2"/>
      <scheme val="minor"/>
    </font>
    <font>
      <u/>
      <sz val="16"/>
      <color theme="10"/>
      <name val="Calibri"/>
      <family val="2"/>
      <scheme val="minor"/>
    </font>
    <font>
      <b/>
      <i/>
      <sz val="14"/>
      <name val="Calibri"/>
      <family val="2"/>
      <scheme val="minor"/>
    </font>
    <font>
      <b/>
      <sz val="16"/>
      <color rgb="FF72246C"/>
      <name val="Calibri"/>
      <family val="2"/>
      <scheme val="minor"/>
    </font>
    <font>
      <b/>
      <i/>
      <sz val="16"/>
      <color rgb="FF3A5DAE"/>
      <name val="Calibri"/>
      <family val="2"/>
      <scheme val="minor"/>
    </font>
    <font>
      <b/>
      <sz val="14"/>
      <color rgb="FF72246C"/>
      <name val="Calibri"/>
      <family val="2"/>
      <scheme val="minor"/>
    </font>
    <font>
      <b/>
      <i/>
      <sz val="11"/>
      <color rgb="FFFF0000"/>
      <name val="Calibri"/>
      <family val="2"/>
      <scheme val="minor"/>
    </font>
    <font>
      <i/>
      <sz val="10"/>
      <color theme="1"/>
      <name val="Calibri"/>
      <family val="2"/>
      <scheme val="minor"/>
    </font>
    <font>
      <b/>
      <sz val="12"/>
      <color rgb="FF72246C"/>
      <name val="Calibri"/>
      <family val="2"/>
      <scheme val="minor"/>
    </font>
    <font>
      <i/>
      <sz val="11"/>
      <color indexed="8"/>
      <name val="Calibri"/>
      <family val="2"/>
      <scheme val="minor"/>
    </font>
    <font>
      <b/>
      <i/>
      <sz val="10"/>
      <color theme="1"/>
      <name val="Calibri"/>
      <family val="2"/>
      <scheme val="minor"/>
    </font>
    <font>
      <b/>
      <sz val="12"/>
      <color rgb="FFFF0000"/>
      <name val="Calibri"/>
      <family val="2"/>
      <scheme val="minor"/>
    </font>
    <font>
      <b/>
      <sz val="12"/>
      <color theme="1"/>
      <name val="Calibri"/>
      <family val="2"/>
      <scheme val="minor"/>
    </font>
    <font>
      <i/>
      <sz val="14"/>
      <color rgb="FF72246C"/>
      <name val="Calibri"/>
      <family val="2"/>
      <scheme val="minor"/>
    </font>
    <font>
      <i/>
      <sz val="16"/>
      <color theme="1"/>
      <name val="Calibri"/>
      <family val="2"/>
      <scheme val="minor"/>
    </font>
    <font>
      <i/>
      <sz val="11"/>
      <color theme="1"/>
      <name val="Calibri"/>
      <family val="2"/>
      <scheme val="minor"/>
    </font>
    <font>
      <i/>
      <sz val="14"/>
      <color theme="1"/>
      <name val="Calibri"/>
      <family val="2"/>
      <scheme val="minor"/>
    </font>
    <font>
      <i/>
      <sz val="11"/>
      <color rgb="FF000000"/>
      <name val="Calibri"/>
      <family val="2"/>
      <scheme val="minor"/>
    </font>
    <font>
      <sz val="10"/>
      <color theme="1"/>
      <name val="Calibri"/>
      <family val="2"/>
      <scheme val="minor"/>
    </font>
    <font>
      <sz val="9"/>
      <color theme="1"/>
      <name val="Calibri"/>
      <family val="2"/>
      <scheme val="minor"/>
    </font>
    <font>
      <sz val="12"/>
      <color theme="1"/>
      <name val="Calibri"/>
      <family val="2"/>
      <scheme val="minor"/>
    </font>
    <font>
      <sz val="11"/>
      <name val="Calibri"/>
      <family val="2"/>
      <scheme val="minor"/>
    </font>
    <font>
      <i/>
      <sz val="9"/>
      <color theme="1"/>
      <name val="Calibri"/>
      <family val="2"/>
      <scheme val="minor"/>
    </font>
    <font>
      <i/>
      <sz val="11"/>
      <name val="Calibri"/>
      <family val="2"/>
      <scheme val="minor"/>
    </font>
    <font>
      <b/>
      <sz val="9"/>
      <color theme="1"/>
      <name val="Calibri"/>
      <family val="2"/>
      <scheme val="minor"/>
    </font>
    <font>
      <b/>
      <i/>
      <sz val="9"/>
      <color rgb="FFFF0000"/>
      <name val="Calibri"/>
      <family val="2"/>
      <scheme val="minor"/>
    </font>
    <font>
      <b/>
      <i/>
      <sz val="10"/>
      <name val="Calibri"/>
      <family val="2"/>
      <scheme val="minor"/>
    </font>
    <font>
      <sz val="8"/>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6" tint="0.39997558519241921"/>
        <bgColor indexed="64"/>
      </patternFill>
    </fill>
    <fill>
      <patternFill patternType="solid">
        <fgColor rgb="FF9BC2E6"/>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9" tint="0.59999389629810485"/>
        <bgColor indexed="64"/>
      </patternFill>
    </fill>
  </fills>
  <borders count="17">
    <border>
      <left/>
      <right/>
      <top/>
      <bottom/>
      <diagonal/>
    </border>
    <border>
      <left style="medium">
        <color indexed="64"/>
      </left>
      <right/>
      <top style="medium">
        <color indexed="64"/>
      </top>
      <bottom style="medium">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thin">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double">
        <color indexed="64"/>
      </bottom>
      <diagonal/>
    </border>
  </borders>
  <cellStyleXfs count="6">
    <xf numFmtId="0" fontId="0" fillId="0" borderId="0"/>
    <xf numFmtId="9" fontId="1" fillId="0" borderId="0" applyFont="0" applyFill="0" applyBorder="0" applyAlignment="0" applyProtection="0"/>
    <xf numFmtId="0" fontId="9" fillId="0" borderId="0"/>
    <xf numFmtId="9" fontId="9" fillId="0" borderId="0" applyFont="0" applyFill="0" applyBorder="0" applyAlignment="0" applyProtection="0"/>
    <xf numFmtId="43" fontId="1" fillId="0" borderId="0" applyFont="0" applyFill="0" applyBorder="0" applyAlignment="0" applyProtection="0"/>
    <xf numFmtId="0" fontId="14" fillId="0" borderId="0" applyNumberFormat="0" applyFill="0" applyBorder="0" applyAlignment="0" applyProtection="0"/>
  </cellStyleXfs>
  <cellXfs count="326">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0" fontId="9" fillId="0" borderId="0" xfId="2"/>
    <xf numFmtId="14" fontId="9" fillId="0" borderId="0" xfId="2" applyNumberFormat="1"/>
    <xf numFmtId="0" fontId="9" fillId="0" borderId="0" xfId="2" applyAlignment="1">
      <alignment horizontal="center"/>
    </xf>
    <xf numFmtId="0" fontId="10" fillId="0" borderId="0" xfId="2" applyFont="1" applyAlignment="1">
      <alignment horizontal="center"/>
    </xf>
    <xf numFmtId="41" fontId="9" fillId="0" borderId="0" xfId="2" applyNumberFormat="1"/>
    <xf numFmtId="0" fontId="11" fillId="0" borderId="0" xfId="2" applyFont="1"/>
    <xf numFmtId="0" fontId="9" fillId="0" borderId="0" xfId="2" applyFont="1" applyAlignment="1">
      <alignment horizontal="center"/>
    </xf>
    <xf numFmtId="0" fontId="9" fillId="0" borderId="2" xfId="2" applyFont="1" applyBorder="1" applyAlignment="1">
      <alignment horizontal="center"/>
    </xf>
    <xf numFmtId="0" fontId="0" fillId="0" borderId="0" xfId="0" applyFont="1" applyAlignment="1">
      <alignment horizontal="left"/>
    </xf>
    <xf numFmtId="0" fontId="15" fillId="2" borderId="0" xfId="0" applyFont="1" applyFill="1" applyAlignment="1">
      <alignment vertical="center"/>
    </xf>
    <xf numFmtId="0" fontId="4" fillId="2" borderId="0" xfId="0" applyFont="1" applyFill="1"/>
    <xf numFmtId="0" fontId="16" fillId="2" borderId="0" xfId="0" applyFont="1" applyFill="1" applyAlignment="1">
      <alignment wrapText="1"/>
    </xf>
    <xf numFmtId="0" fontId="0" fillId="0" borderId="0" xfId="0" applyFill="1"/>
    <xf numFmtId="0" fontId="18" fillId="0" borderId="0" xfId="5" applyFont="1" applyFill="1" applyAlignment="1">
      <alignment horizontal="left" vertical="center"/>
    </xf>
    <xf numFmtId="0" fontId="18" fillId="0" borderId="0" xfId="5" applyFont="1" applyFill="1" applyAlignment="1">
      <alignment horizontal="center"/>
    </xf>
    <xf numFmtId="0" fontId="19" fillId="0" borderId="0" xfId="0" applyFont="1"/>
    <xf numFmtId="0" fontId="0" fillId="0" borderId="0" xfId="0" applyBorder="1"/>
    <xf numFmtId="0" fontId="20" fillId="0" borderId="0" xfId="0" applyFont="1"/>
    <xf numFmtId="0" fontId="21" fillId="0" borderId="0" xfId="0" applyFont="1"/>
    <xf numFmtId="0" fontId="22" fillId="0" borderId="0" xfId="0" applyFont="1"/>
    <xf numFmtId="0" fontId="11" fillId="0" borderId="0" xfId="2" applyFont="1" applyAlignment="1">
      <alignment wrapText="1"/>
    </xf>
    <xf numFmtId="41" fontId="9" fillId="0" borderId="5" xfId="2" applyNumberFormat="1" applyBorder="1"/>
    <xf numFmtId="14" fontId="11" fillId="5" borderId="6" xfId="2" applyNumberFormat="1" applyFont="1" applyFill="1" applyBorder="1"/>
    <xf numFmtId="0" fontId="9" fillId="5" borderId="3" xfId="2" applyFill="1" applyBorder="1"/>
    <xf numFmtId="0" fontId="9" fillId="5" borderId="4" xfId="2" applyFill="1" applyBorder="1"/>
    <xf numFmtId="0" fontId="9" fillId="5" borderId="7" xfId="2" applyFill="1" applyBorder="1"/>
    <xf numFmtId="0" fontId="9" fillId="5" borderId="0" xfId="2" applyFill="1" applyBorder="1"/>
    <xf numFmtId="0" fontId="9" fillId="5" borderId="8" xfId="2" applyFill="1" applyBorder="1"/>
    <xf numFmtId="14" fontId="9" fillId="5" borderId="7" xfId="2" applyNumberFormat="1" applyFill="1" applyBorder="1"/>
    <xf numFmtId="164" fontId="9" fillId="5" borderId="0" xfId="4" applyNumberFormat="1" applyFont="1" applyFill="1" applyBorder="1" applyAlignment="1">
      <alignment horizontal="center"/>
    </xf>
    <xf numFmtId="14" fontId="9" fillId="5" borderId="9" xfId="2" applyNumberFormat="1" applyFill="1" applyBorder="1"/>
    <xf numFmtId="0" fontId="9" fillId="5" borderId="10" xfId="2" applyFill="1" applyBorder="1"/>
    <xf numFmtId="0" fontId="9" fillId="5" borderId="11" xfId="2" applyFill="1" applyBorder="1"/>
    <xf numFmtId="0" fontId="0" fillId="0" borderId="0" xfId="0" applyFont="1" applyAlignment="1">
      <alignment horizontal="left" wrapText="1"/>
    </xf>
    <xf numFmtId="0" fontId="9" fillId="0" borderId="0" xfId="2" applyBorder="1"/>
    <xf numFmtId="165" fontId="11" fillId="0" borderId="0" xfId="2" applyNumberFormat="1" applyFont="1"/>
    <xf numFmtId="41" fontId="9" fillId="0" borderId="0" xfId="2" applyNumberFormat="1" applyBorder="1"/>
    <xf numFmtId="164" fontId="9" fillId="5" borderId="8" xfId="2" applyNumberFormat="1" applyFill="1" applyBorder="1"/>
    <xf numFmtId="0" fontId="25" fillId="0" borderId="0" xfId="0" applyFont="1"/>
    <xf numFmtId="14" fontId="0" fillId="4" borderId="0" xfId="0" applyNumberFormat="1" applyFill="1" applyAlignment="1">
      <alignment vertical="center"/>
    </xf>
    <xf numFmtId="164" fontId="9" fillId="4" borderId="0" xfId="4" applyNumberFormat="1" applyFont="1" applyFill="1"/>
    <xf numFmtId="164" fontId="9" fillId="0" borderId="0" xfId="4" applyNumberFormat="1" applyFont="1" applyBorder="1"/>
    <xf numFmtId="164" fontId="9" fillId="0" borderId="0" xfId="4" applyNumberFormat="1" applyFont="1"/>
    <xf numFmtId="164" fontId="9" fillId="4" borderId="2" xfId="4" applyNumberFormat="1" applyFont="1" applyFill="1" applyBorder="1"/>
    <xf numFmtId="164" fontId="9" fillId="0" borderId="2" xfId="4" applyNumberFormat="1" applyFont="1" applyBorder="1"/>
    <xf numFmtId="164" fontId="9" fillId="0" borderId="12" xfId="4" applyNumberFormat="1" applyFont="1" applyBorder="1"/>
    <xf numFmtId="0" fontId="13" fillId="0" borderId="0" xfId="0" applyFont="1"/>
    <xf numFmtId="0" fontId="0" fillId="0" borderId="3" xfId="0" applyBorder="1"/>
    <xf numFmtId="0" fontId="0" fillId="0" borderId="4" xfId="0" applyBorder="1"/>
    <xf numFmtId="0" fontId="0" fillId="0" borderId="7" xfId="0" applyBorder="1"/>
    <xf numFmtId="0" fontId="0" fillId="0" borderId="8" xfId="0" applyBorder="1"/>
    <xf numFmtId="0" fontId="2" fillId="0" borderId="7" xfId="0" applyFont="1" applyBorder="1"/>
    <xf numFmtId="164" fontId="0" fillId="0" borderId="0" xfId="4" applyNumberFormat="1" applyFont="1" applyBorder="1"/>
    <xf numFmtId="0" fontId="0" fillId="0" borderId="9" xfId="0" applyBorder="1"/>
    <xf numFmtId="0" fontId="0" fillId="0" borderId="10" xfId="0" applyBorder="1"/>
    <xf numFmtId="0" fontId="0" fillId="0" borderId="11" xfId="0" applyBorder="1"/>
    <xf numFmtId="0" fontId="0" fillId="0" borderId="0" xfId="0" applyFont="1" applyFill="1" applyBorder="1" applyAlignment="1">
      <alignment wrapText="1"/>
    </xf>
    <xf numFmtId="0" fontId="0" fillId="0" borderId="0" xfId="0" applyFont="1" applyFill="1" applyBorder="1"/>
    <xf numFmtId="0" fontId="0" fillId="0" borderId="0" xfId="0" applyBorder="1" applyAlignment="1">
      <alignment wrapText="1"/>
    </xf>
    <xf numFmtId="0" fontId="24" fillId="0" borderId="0" xfId="0" applyFont="1" applyBorder="1" applyAlignment="1">
      <alignment vertical="center"/>
    </xf>
    <xf numFmtId="14" fontId="9" fillId="0" borderId="0" xfId="2" applyNumberFormat="1" applyFill="1" applyBorder="1"/>
    <xf numFmtId="0" fontId="9" fillId="0" borderId="0" xfId="2" applyFill="1" applyBorder="1"/>
    <xf numFmtId="9" fontId="9" fillId="0" borderId="0" xfId="1" applyFont="1" applyFill="1" applyBorder="1"/>
    <xf numFmtId="0" fontId="0" fillId="0" borderId="0" xfId="0" applyAlignment="1">
      <alignment horizontal="right"/>
    </xf>
    <xf numFmtId="164" fontId="26" fillId="5" borderId="10" xfId="4" applyNumberFormat="1" applyFont="1" applyFill="1" applyBorder="1"/>
    <xf numFmtId="9" fontId="9" fillId="0" borderId="0" xfId="1" applyFont="1" applyFill="1" applyBorder="1" applyAlignment="1">
      <alignment horizontal="center"/>
    </xf>
    <xf numFmtId="14" fontId="11" fillId="0" borderId="0" xfId="2" applyNumberFormat="1" applyFont="1" applyFill="1" applyBorder="1"/>
    <xf numFmtId="14" fontId="26" fillId="0" borderId="0" xfId="2" applyNumberFormat="1" applyFont="1" applyFill="1" applyBorder="1"/>
    <xf numFmtId="9" fontId="0" fillId="0" borderId="0" xfId="1" applyFont="1" applyBorder="1"/>
    <xf numFmtId="0" fontId="2" fillId="0" borderId="9" xfId="0" applyFont="1" applyBorder="1"/>
    <xf numFmtId="0" fontId="8" fillId="0" borderId="6" xfId="0" applyFont="1" applyBorder="1"/>
    <xf numFmtId="164" fontId="0" fillId="0" borderId="0" xfId="4" applyNumberFormat="1" applyFont="1" applyFill="1" applyBorder="1"/>
    <xf numFmtId="9" fontId="0" fillId="0" borderId="0" xfId="0" applyNumberFormat="1" applyBorder="1"/>
    <xf numFmtId="164" fontId="0" fillId="0" borderId="0" xfId="0" applyNumberFormat="1" applyBorder="1"/>
    <xf numFmtId="14" fontId="9" fillId="0" borderId="7" xfId="2" applyNumberFormat="1" applyFill="1" applyBorder="1"/>
    <xf numFmtId="0" fontId="20" fillId="5" borderId="6" xfId="0" applyFont="1" applyFill="1" applyBorder="1"/>
    <xf numFmtId="0" fontId="0" fillId="5" borderId="3" xfId="0" applyFill="1" applyBorder="1"/>
    <xf numFmtId="0" fontId="0" fillId="5" borderId="4" xfId="0" applyFill="1" applyBorder="1"/>
    <xf numFmtId="0" fontId="20" fillId="5" borderId="1" xfId="0" applyFont="1" applyFill="1" applyBorder="1"/>
    <xf numFmtId="0" fontId="20" fillId="5" borderId="14" xfId="0" applyFont="1" applyFill="1" applyBorder="1"/>
    <xf numFmtId="0" fontId="20" fillId="5" borderId="15" xfId="0" applyFont="1" applyFill="1" applyBorder="1"/>
    <xf numFmtId="0" fontId="9" fillId="5" borderId="0" xfId="2" applyFill="1"/>
    <xf numFmtId="0" fontId="9" fillId="5" borderId="0" xfId="2" applyFill="1" applyAlignment="1">
      <alignment horizontal="center"/>
    </xf>
    <xf numFmtId="0" fontId="9" fillId="5" borderId="0" xfId="2" applyFont="1" applyFill="1" applyAlignment="1">
      <alignment horizontal="center"/>
    </xf>
    <xf numFmtId="41" fontId="9" fillId="5" borderId="0" xfId="2" applyNumberFormat="1" applyFill="1"/>
    <xf numFmtId="0" fontId="9" fillId="0" borderId="0" xfId="2" applyFill="1"/>
    <xf numFmtId="0" fontId="6" fillId="0" borderId="0" xfId="2" applyFont="1" applyAlignment="1">
      <alignment wrapText="1"/>
    </xf>
    <xf numFmtId="0" fontId="9" fillId="0" borderId="7" xfId="2" applyFill="1" applyBorder="1"/>
    <xf numFmtId="164" fontId="9" fillId="0" borderId="0" xfId="4" applyNumberFormat="1" applyFont="1" applyFill="1" applyBorder="1" applyAlignment="1">
      <alignment horizontal="center"/>
    </xf>
    <xf numFmtId="164" fontId="9" fillId="0" borderId="0" xfId="4" applyNumberFormat="1" applyFont="1" applyFill="1" applyBorder="1"/>
    <xf numFmtId="164" fontId="9" fillId="0" borderId="0" xfId="2" applyNumberFormat="1" applyFill="1" applyBorder="1"/>
    <xf numFmtId="14" fontId="9" fillId="0" borderId="9" xfId="2" applyNumberFormat="1" applyFill="1" applyBorder="1"/>
    <xf numFmtId="0" fontId="9" fillId="0" borderId="10" xfId="2" applyFill="1" applyBorder="1"/>
    <xf numFmtId="9" fontId="9" fillId="0" borderId="10" xfId="1" applyFont="1" applyFill="1" applyBorder="1"/>
    <xf numFmtId="9" fontId="13" fillId="0" borderId="0" xfId="1" applyFont="1" applyFill="1" applyBorder="1"/>
    <xf numFmtId="14" fontId="11" fillId="0" borderId="7" xfId="2" applyNumberFormat="1" applyFont="1" applyFill="1" applyBorder="1"/>
    <xf numFmtId="9" fontId="13" fillId="0" borderId="10" xfId="1" applyFont="1" applyFill="1" applyBorder="1"/>
    <xf numFmtId="0" fontId="0" fillId="5" borderId="14" xfId="0" applyFill="1" applyBorder="1"/>
    <xf numFmtId="0" fontId="0" fillId="5" borderId="15" xfId="0" applyFill="1" applyBorder="1"/>
    <xf numFmtId="0" fontId="11" fillId="0" borderId="0" xfId="2" applyFont="1" applyFill="1" applyBorder="1"/>
    <xf numFmtId="164" fontId="9" fillId="0" borderId="0" xfId="2" quotePrefix="1" applyNumberFormat="1" applyFill="1" applyBorder="1" applyAlignment="1">
      <alignment horizontal="right"/>
    </xf>
    <xf numFmtId="14" fontId="25" fillId="0" borderId="0" xfId="2" applyNumberFormat="1" applyFont="1" applyFill="1" applyBorder="1" applyAlignment="1">
      <alignment horizontal="right"/>
    </xf>
    <xf numFmtId="14" fontId="25" fillId="0" borderId="0" xfId="2" applyNumberFormat="1" applyFont="1" applyFill="1" applyBorder="1"/>
    <xf numFmtId="0" fontId="18" fillId="2" borderId="0" xfId="5" applyFont="1" applyFill="1" applyAlignment="1">
      <alignment horizontal="left"/>
    </xf>
    <xf numFmtId="0" fontId="0" fillId="0" borderId="7" xfId="0" applyFill="1" applyBorder="1"/>
    <xf numFmtId="0" fontId="0" fillId="0" borderId="0" xfId="0" applyFill="1" applyBorder="1"/>
    <xf numFmtId="0" fontId="0" fillId="0" borderId="0" xfId="0" applyAlignment="1">
      <alignment wrapText="1"/>
    </xf>
    <xf numFmtId="0" fontId="2" fillId="0" borderId="0" xfId="0" applyFont="1" applyAlignment="1">
      <alignment wrapText="1"/>
    </xf>
    <xf numFmtId="0" fontId="2" fillId="0" borderId="0" xfId="0" applyFont="1" applyAlignment="1">
      <alignment horizontal="center" wrapText="1"/>
    </xf>
    <xf numFmtId="0" fontId="27" fillId="0" borderId="0" xfId="0" applyFont="1" applyAlignment="1">
      <alignment horizontal="center" vertical="center" wrapText="1"/>
    </xf>
    <xf numFmtId="49" fontId="0" fillId="4" borderId="0" xfId="0" applyNumberFormat="1" applyFill="1" applyAlignment="1">
      <alignment wrapText="1"/>
    </xf>
    <xf numFmtId="164" fontId="0" fillId="4" borderId="0" xfId="4" applyNumberFormat="1" applyFont="1" applyFill="1" applyAlignment="1">
      <alignment wrapText="1"/>
    </xf>
    <xf numFmtId="164" fontId="0" fillId="0" borderId="0" xfId="4" applyNumberFormat="1" applyFont="1" applyAlignment="1">
      <alignment horizontal="center" wrapText="1"/>
    </xf>
    <xf numFmtId="0" fontId="13" fillId="0" borderId="0" xfId="0" applyFont="1" applyAlignment="1">
      <alignment horizontal="center" wrapText="1"/>
    </xf>
    <xf numFmtId="164" fontId="0" fillId="0" borderId="0" xfId="4" applyNumberFormat="1" applyFont="1" applyAlignment="1">
      <alignment horizontal="right" wrapText="1"/>
    </xf>
    <xf numFmtId="9" fontId="0" fillId="0" borderId="0" xfId="1" applyFont="1" applyAlignment="1">
      <alignment horizontal="right" wrapText="1"/>
    </xf>
    <xf numFmtId="164" fontId="0" fillId="0" borderId="0" xfId="0" applyNumberFormat="1" applyAlignment="1">
      <alignment horizontal="right"/>
    </xf>
    <xf numFmtId="0" fontId="22" fillId="5" borderId="1" xfId="0" applyFont="1" applyFill="1" applyBorder="1"/>
    <xf numFmtId="0" fontId="23" fillId="0" borderId="0" xfId="2" applyFont="1" applyFill="1" applyBorder="1"/>
    <xf numFmtId="0" fontId="30" fillId="0" borderId="0" xfId="0" applyFont="1"/>
    <xf numFmtId="0" fontId="6" fillId="0" borderId="0" xfId="2" applyFont="1" applyAlignment="1">
      <alignment horizontal="center" wrapText="1"/>
    </xf>
    <xf numFmtId="14" fontId="28" fillId="5" borderId="0" xfId="2" applyNumberFormat="1" applyFont="1" applyFill="1" applyBorder="1" applyAlignment="1">
      <alignment horizontal="center" wrapText="1"/>
    </xf>
    <xf numFmtId="14" fontId="28" fillId="0" borderId="0" xfId="2" applyNumberFormat="1" applyFont="1" applyFill="1" applyBorder="1" applyAlignment="1">
      <alignment horizontal="center" wrapText="1"/>
    </xf>
    <xf numFmtId="0" fontId="15" fillId="2" borderId="0" xfId="0" applyFont="1" applyFill="1" applyAlignment="1">
      <alignment horizontal="right" vertical="center"/>
    </xf>
    <xf numFmtId="0" fontId="4" fillId="4" borderId="0" xfId="0" applyFont="1" applyFill="1"/>
    <xf numFmtId="0" fontId="4" fillId="0" borderId="0" xfId="0" applyFont="1" applyFill="1"/>
    <xf numFmtId="0" fontId="16" fillId="2" borderId="0" xfId="0" applyFont="1" applyFill="1" applyAlignment="1"/>
    <xf numFmtId="0" fontId="16" fillId="0" borderId="0" xfId="0" applyFont="1" applyFill="1" applyAlignment="1"/>
    <xf numFmtId="0" fontId="16" fillId="0" borderId="0" xfId="0" applyFont="1" applyFill="1" applyAlignment="1">
      <alignment wrapText="1"/>
    </xf>
    <xf numFmtId="0" fontId="18" fillId="2" borderId="0" xfId="5" applyFont="1" applyFill="1" applyAlignment="1"/>
    <xf numFmtId="0" fontId="18" fillId="0" borderId="0" xfId="5" applyFont="1" applyFill="1" applyAlignment="1"/>
    <xf numFmtId="14" fontId="9" fillId="6" borderId="0" xfId="2" applyNumberFormat="1" applyFill="1"/>
    <xf numFmtId="0" fontId="13" fillId="0" borderId="0" xfId="2" applyFont="1" applyFill="1"/>
    <xf numFmtId="0" fontId="0" fillId="0" borderId="0" xfId="0" applyFill="1" applyAlignment="1">
      <alignment wrapText="1"/>
    </xf>
    <xf numFmtId="0" fontId="29" fillId="0" borderId="0" xfId="0" applyFont="1" applyFill="1" applyBorder="1" applyAlignment="1">
      <alignment horizontal="center" wrapText="1"/>
    </xf>
    <xf numFmtId="0" fontId="2" fillId="5" borderId="6" xfId="0" applyFont="1" applyFill="1" applyBorder="1" applyAlignment="1">
      <alignment horizontal="center" wrapText="1"/>
    </xf>
    <xf numFmtId="0" fontId="2" fillId="5" borderId="4" xfId="0" applyFont="1" applyFill="1" applyBorder="1" applyAlignment="1">
      <alignment horizontal="center" wrapText="1"/>
    </xf>
    <xf numFmtId="0" fontId="2" fillId="5" borderId="9" xfId="0" applyFont="1" applyFill="1" applyBorder="1" applyAlignment="1">
      <alignment horizontal="center" wrapText="1"/>
    </xf>
    <xf numFmtId="0" fontId="27" fillId="5" borderId="11" xfId="0" applyFont="1" applyFill="1" applyBorder="1" applyAlignment="1">
      <alignment horizontal="center" vertical="center" wrapText="1"/>
    </xf>
    <xf numFmtId="164" fontId="0" fillId="4" borderId="0" xfId="4" applyNumberFormat="1" applyFont="1" applyFill="1" applyAlignment="1">
      <alignment horizontal="center" wrapText="1"/>
    </xf>
    <xf numFmtId="0" fontId="2" fillId="0" borderId="0" xfId="0" applyFont="1" applyBorder="1" applyAlignment="1">
      <alignment horizontal="center" wrapText="1"/>
    </xf>
    <xf numFmtId="0" fontId="16" fillId="2" borderId="0" xfId="0" applyFont="1" applyFill="1"/>
    <xf numFmtId="0" fontId="22" fillId="0" borderId="0" xfId="0" applyFont="1" applyFill="1"/>
    <xf numFmtId="0" fontId="0" fillId="0" borderId="8" xfId="0" applyBorder="1" applyAlignment="1">
      <alignment horizontal="center"/>
    </xf>
    <xf numFmtId="0" fontId="2" fillId="0" borderId="0" xfId="0" applyFont="1" applyBorder="1" applyAlignment="1">
      <alignment wrapText="1"/>
    </xf>
    <xf numFmtId="0" fontId="2" fillId="0" borderId="0" xfId="0" applyFont="1" applyBorder="1" applyAlignment="1">
      <alignment horizontal="left"/>
    </xf>
    <xf numFmtId="0" fontId="2" fillId="5" borderId="1" xfId="0" applyFont="1" applyFill="1" applyBorder="1"/>
    <xf numFmtId="0" fontId="0" fillId="0" borderId="8" xfId="0" applyFill="1" applyBorder="1"/>
    <xf numFmtId="0" fontId="33" fillId="0" borderId="0" xfId="0" applyFont="1"/>
    <xf numFmtId="164" fontId="9" fillId="5" borderId="8" xfId="4" applyNumberFormat="1" applyFont="1" applyFill="1" applyBorder="1" applyAlignment="1">
      <alignment horizontal="center"/>
    </xf>
    <xf numFmtId="164" fontId="9" fillId="5" borderId="8" xfId="4" applyNumberFormat="1" applyFont="1" applyFill="1" applyBorder="1"/>
    <xf numFmtId="9" fontId="9" fillId="5" borderId="11" xfId="1" applyFont="1" applyFill="1" applyBorder="1"/>
    <xf numFmtId="0" fontId="9" fillId="0" borderId="2" xfId="2" applyFont="1" applyBorder="1" applyAlignment="1">
      <alignment horizontal="center" wrapText="1"/>
    </xf>
    <xf numFmtId="43" fontId="0" fillId="7" borderId="0" xfId="4" applyFont="1" applyFill="1"/>
    <xf numFmtId="0" fontId="6" fillId="5" borderId="0" xfId="2" applyFont="1" applyFill="1" applyAlignment="1">
      <alignment horizontal="center"/>
    </xf>
    <xf numFmtId="0" fontId="0" fillId="0" borderId="0" xfId="0" applyBorder="1" applyAlignment="1">
      <alignment horizontal="center"/>
    </xf>
    <xf numFmtId="164" fontId="0" fillId="0" borderId="0" xfId="0" applyNumberFormat="1" applyBorder="1" applyAlignment="1">
      <alignment horizontal="right"/>
    </xf>
    <xf numFmtId="164" fontId="0" fillId="4" borderId="0" xfId="4" applyNumberFormat="1" applyFont="1" applyFill="1" applyBorder="1"/>
    <xf numFmtId="9" fontId="0" fillId="0" borderId="0" xfId="1" applyNumberFormat="1" applyFont="1" applyAlignment="1">
      <alignment horizontal="right" wrapText="1"/>
    </xf>
    <xf numFmtId="43" fontId="0" fillId="0" borderId="0" xfId="0" applyNumberFormat="1" applyFill="1"/>
    <xf numFmtId="164" fontId="0" fillId="0" borderId="0" xfId="0" applyNumberFormat="1" applyFill="1"/>
    <xf numFmtId="0" fontId="2" fillId="0" borderId="0" xfId="0" applyFont="1" applyFill="1" applyAlignment="1">
      <alignment horizontal="center" wrapText="1"/>
    </xf>
    <xf numFmtId="0" fontId="0" fillId="0" borderId="7" xfId="0" applyFont="1" applyBorder="1"/>
    <xf numFmtId="0" fontId="0" fillId="0" borderId="7" xfId="0" applyFont="1" applyFill="1" applyBorder="1"/>
    <xf numFmtId="164" fontId="0" fillId="0" borderId="2" xfId="4" applyNumberFormat="1" applyFont="1" applyBorder="1"/>
    <xf numFmtId="164" fontId="0" fillId="0" borderId="13" xfId="0" applyNumberFormat="1" applyBorder="1"/>
    <xf numFmtId="0" fontId="0" fillId="0" borderId="7" xfId="0" applyFill="1" applyBorder="1" applyAlignment="1">
      <alignment horizontal="right"/>
    </xf>
    <xf numFmtId="164" fontId="0" fillId="0" borderId="2" xfId="4" applyNumberFormat="1" applyFont="1" applyFill="1" applyBorder="1"/>
    <xf numFmtId="164" fontId="0" fillId="0" borderId="11" xfId="0" applyNumberFormat="1" applyBorder="1"/>
    <xf numFmtId="0" fontId="0" fillId="0" borderId="9" xfId="0" applyFill="1" applyBorder="1"/>
    <xf numFmtId="0" fontId="24" fillId="0" borderId="0" xfId="0" applyFont="1"/>
    <xf numFmtId="0" fontId="24" fillId="0" borderId="0" xfId="0" applyFont="1" applyFill="1"/>
    <xf numFmtId="164" fontId="0" fillId="4" borderId="8" xfId="4" applyNumberFormat="1" applyFont="1" applyFill="1" applyBorder="1"/>
    <xf numFmtId="164" fontId="0" fillId="0" borderId="11" xfId="0" applyNumberFormat="1" applyFill="1" applyBorder="1"/>
    <xf numFmtId="164" fontId="0" fillId="0" borderId="16" xfId="4" applyNumberFormat="1" applyFont="1" applyFill="1" applyBorder="1"/>
    <xf numFmtId="0" fontId="36" fillId="0" borderId="0" xfId="0" applyFont="1" applyFill="1" applyBorder="1" applyAlignment="1">
      <alignment horizontal="center"/>
    </xf>
    <xf numFmtId="0" fontId="36" fillId="0" borderId="8" xfId="0" applyFont="1" applyBorder="1" applyAlignment="1">
      <alignment horizontal="center"/>
    </xf>
    <xf numFmtId="0" fontId="0" fillId="0" borderId="0" xfId="0" applyFill="1" applyBorder="1" applyAlignment="1">
      <alignment horizontal="left" vertical="top" wrapText="1"/>
    </xf>
    <xf numFmtId="0" fontId="11" fillId="0" borderId="0" xfId="2" applyFont="1" applyAlignment="1">
      <alignment horizontal="center" vertical="center" wrapText="1"/>
    </xf>
    <xf numFmtId="0" fontId="0" fillId="8" borderId="0" xfId="0" applyFill="1" applyAlignment="1">
      <alignment horizontal="right"/>
    </xf>
    <xf numFmtId="164" fontId="0" fillId="8" borderId="13" xfId="0" applyNumberFormat="1" applyFill="1" applyBorder="1" applyAlignment="1">
      <alignment horizontal="right"/>
    </xf>
    <xf numFmtId="0" fontId="36" fillId="0" borderId="0" xfId="0" applyFont="1" applyAlignment="1">
      <alignment horizontal="center"/>
    </xf>
    <xf numFmtId="0" fontId="36" fillId="0" borderId="4" xfId="0" applyFont="1" applyBorder="1" applyAlignment="1">
      <alignment horizontal="center"/>
    </xf>
    <xf numFmtId="164" fontId="9" fillId="8" borderId="0" xfId="4" applyNumberFormat="1" applyFont="1" applyFill="1"/>
    <xf numFmtId="0" fontId="9" fillId="8" borderId="0" xfId="2" applyFill="1"/>
    <xf numFmtId="164" fontId="9" fillId="8" borderId="12" xfId="4" applyNumberFormat="1" applyFont="1" applyFill="1" applyBorder="1"/>
    <xf numFmtId="0" fontId="38" fillId="0" borderId="0" xfId="0" applyFont="1"/>
    <xf numFmtId="164" fontId="0" fillId="0" borderId="0" xfId="4" applyNumberFormat="1" applyFont="1" applyFill="1" applyAlignment="1">
      <alignment wrapText="1"/>
    </xf>
    <xf numFmtId="0" fontId="39" fillId="0" borderId="0" xfId="0" applyFont="1" applyFill="1" applyAlignment="1">
      <alignment wrapText="1"/>
    </xf>
    <xf numFmtId="0" fontId="18" fillId="0" borderId="0" xfId="5" applyFont="1" applyFill="1" applyAlignment="1">
      <alignment wrapText="1"/>
    </xf>
    <xf numFmtId="0" fontId="0" fillId="0" borderId="0" xfId="0"/>
    <xf numFmtId="0" fontId="0" fillId="0" borderId="0" xfId="0" applyFill="1"/>
    <xf numFmtId="0" fontId="0" fillId="0" borderId="10" xfId="0" applyBorder="1"/>
    <xf numFmtId="0" fontId="0" fillId="0" borderId="11" xfId="0" applyBorder="1"/>
    <xf numFmtId="0" fontId="0" fillId="0" borderId="7" xfId="0" applyFill="1" applyBorder="1"/>
    <xf numFmtId="0" fontId="0" fillId="0" borderId="0" xfId="0" applyFill="1" applyBorder="1"/>
    <xf numFmtId="0" fontId="0" fillId="0" borderId="0" xfId="0" applyAlignment="1">
      <alignment wrapText="1"/>
    </xf>
    <xf numFmtId="0" fontId="16" fillId="0" borderId="0" xfId="0" applyFont="1" applyFill="1" applyAlignment="1">
      <alignment wrapText="1"/>
    </xf>
    <xf numFmtId="0" fontId="0" fillId="0" borderId="8" xfId="0" applyFill="1" applyBorder="1"/>
    <xf numFmtId="164" fontId="0" fillId="0" borderId="13" xfId="0" applyNumberFormat="1" applyBorder="1"/>
    <xf numFmtId="164" fontId="9" fillId="4" borderId="0" xfId="4" applyNumberFormat="1" applyFont="1" applyFill="1" applyBorder="1"/>
    <xf numFmtId="14" fontId="28" fillId="0" borderId="6" xfId="2" applyNumberFormat="1" applyFont="1" applyFill="1" applyBorder="1" applyAlignment="1">
      <alignment horizontal="left"/>
    </xf>
    <xf numFmtId="14" fontId="28" fillId="0" borderId="3" xfId="4" applyNumberFormat="1" applyFont="1" applyFill="1" applyBorder="1"/>
    <xf numFmtId="164" fontId="28" fillId="0" borderId="3" xfId="4" applyNumberFormat="1" applyFont="1" applyBorder="1"/>
    <xf numFmtId="0" fontId="13" fillId="0" borderId="3" xfId="0" applyFont="1" applyBorder="1"/>
    <xf numFmtId="0" fontId="13" fillId="0" borderId="4" xfId="0" applyFont="1" applyBorder="1"/>
    <xf numFmtId="0" fontId="13" fillId="0" borderId="9" xfId="0" applyFont="1" applyBorder="1"/>
    <xf numFmtId="9" fontId="0" fillId="0" borderId="0" xfId="0" applyNumberFormat="1" applyFill="1" applyBorder="1"/>
    <xf numFmtId="164" fontId="0" fillId="0" borderId="0" xfId="0" applyNumberFormat="1" applyFill="1" applyBorder="1"/>
    <xf numFmtId="0" fontId="24" fillId="0" borderId="0" xfId="0" applyFont="1" applyFill="1" applyAlignment="1">
      <alignment horizontal="center" vertical="center" wrapText="1"/>
    </xf>
    <xf numFmtId="0" fontId="6" fillId="0" borderId="0" xfId="0" applyFont="1" applyFill="1" applyAlignment="1">
      <alignment wrapText="1"/>
    </xf>
    <xf numFmtId="0" fontId="40" fillId="0" borderId="0" xfId="0" applyFont="1" applyFill="1" applyAlignment="1">
      <alignment wrapText="1"/>
    </xf>
    <xf numFmtId="0" fontId="35" fillId="0" borderId="8" xfId="0" applyFont="1" applyBorder="1" applyAlignment="1">
      <alignment horizontal="center"/>
    </xf>
    <xf numFmtId="0" fontId="39" fillId="0" borderId="7" xfId="0" applyFont="1" applyBorder="1"/>
    <xf numFmtId="164" fontId="26" fillId="10" borderId="0" xfId="2" applyNumberFormat="1" applyFont="1" applyFill="1" applyBorder="1"/>
    <xf numFmtId="0" fontId="9" fillId="10" borderId="0" xfId="2" applyFill="1" applyBorder="1"/>
    <xf numFmtId="0" fontId="9" fillId="10" borderId="0" xfId="2" applyFill="1"/>
    <xf numFmtId="0" fontId="6" fillId="10" borderId="0" xfId="2" applyFont="1" applyFill="1" applyAlignment="1">
      <alignment wrapText="1"/>
    </xf>
    <xf numFmtId="0" fontId="42" fillId="0" borderId="0" xfId="0" applyFont="1" applyAlignment="1">
      <alignment wrapText="1"/>
    </xf>
    <xf numFmtId="0" fontId="0" fillId="2" borderId="0" xfId="0" applyFill="1"/>
    <xf numFmtId="0" fontId="24" fillId="0" borderId="0" xfId="0" applyFont="1" applyFill="1" applyBorder="1" applyAlignment="1">
      <alignment vertical="top" wrapText="1"/>
    </xf>
    <xf numFmtId="0" fontId="0" fillId="8" borderId="0" xfId="0" applyFill="1"/>
    <xf numFmtId="0" fontId="0" fillId="4" borderId="0" xfId="0" applyFont="1" applyFill="1" applyBorder="1"/>
    <xf numFmtId="0" fontId="2" fillId="0" borderId="7" xfId="0" applyFont="1" applyFill="1" applyBorder="1"/>
    <xf numFmtId="0" fontId="43" fillId="0" borderId="0" xfId="0" applyFont="1" applyFill="1" applyBorder="1" applyAlignment="1">
      <alignment wrapText="1"/>
    </xf>
    <xf numFmtId="0" fontId="0" fillId="0" borderId="0" xfId="0" applyFill="1" applyAlignment="1"/>
    <xf numFmtId="0" fontId="39" fillId="0" borderId="7" xfId="0" applyFont="1" applyFill="1" applyBorder="1"/>
    <xf numFmtId="0" fontId="43" fillId="0" borderId="0" xfId="0" applyFont="1" applyFill="1" applyBorder="1" applyAlignment="1"/>
    <xf numFmtId="0" fontId="0" fillId="0" borderId="6" xfId="0" applyBorder="1"/>
    <xf numFmtId="14" fontId="0" fillId="4" borderId="0" xfId="0" applyNumberFormat="1" applyFill="1"/>
    <xf numFmtId="14" fontId="9" fillId="4" borderId="0" xfId="2" applyNumberFormat="1" applyFill="1"/>
    <xf numFmtId="0" fontId="0" fillId="0" borderId="0" xfId="4" applyNumberFormat="1" applyFont="1" applyAlignment="1">
      <alignment vertical="top"/>
    </xf>
    <xf numFmtId="0" fontId="4" fillId="3" borderId="0" xfId="0" applyFont="1" applyFill="1" applyAlignment="1">
      <alignment horizontal="left" wrapText="1"/>
    </xf>
    <xf numFmtId="0" fontId="16" fillId="2" borderId="0" xfId="0" applyFont="1" applyFill="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35" fillId="9" borderId="7" xfId="0" applyFont="1" applyFill="1" applyBorder="1" applyAlignment="1">
      <alignment horizontal="left" vertical="top" wrapText="1"/>
    </xf>
    <xf numFmtId="0" fontId="35" fillId="9" borderId="0" xfId="0" applyFont="1" applyFill="1" applyBorder="1" applyAlignment="1">
      <alignment horizontal="left" vertical="top" wrapText="1"/>
    </xf>
    <xf numFmtId="0" fontId="42" fillId="0" borderId="7" xfId="0" applyFont="1" applyBorder="1" applyAlignment="1">
      <alignment horizontal="left" wrapText="1"/>
    </xf>
    <xf numFmtId="0" fontId="42" fillId="0" borderId="0" xfId="0" applyFont="1" applyBorder="1" applyAlignment="1">
      <alignment horizontal="left" wrapText="1"/>
    </xf>
    <xf numFmtId="0" fontId="16" fillId="2" borderId="0" xfId="0" applyFont="1" applyFill="1" applyAlignment="1">
      <alignment horizontal="center" wrapText="1"/>
    </xf>
    <xf numFmtId="0" fontId="16" fillId="2" borderId="0" xfId="0" applyFont="1" applyFill="1" applyAlignment="1">
      <alignment wrapText="1"/>
    </xf>
    <xf numFmtId="0" fontId="24" fillId="0" borderId="7" xfId="0" applyFont="1" applyFill="1" applyBorder="1" applyAlignment="1">
      <alignment horizontal="left" vertical="top" wrapText="1"/>
    </xf>
    <xf numFmtId="0" fontId="24" fillId="0" borderId="0" xfId="0" applyFont="1" applyFill="1" applyBorder="1" applyAlignment="1">
      <alignment horizontal="left" vertical="top" wrapText="1"/>
    </xf>
    <xf numFmtId="0" fontId="11" fillId="0" borderId="0" xfId="2" applyFont="1" applyBorder="1" applyAlignment="1">
      <alignment horizontal="center"/>
    </xf>
    <xf numFmtId="0" fontId="11" fillId="0" borderId="2" xfId="2" applyFont="1" applyBorder="1" applyAlignment="1">
      <alignment horizontal="center"/>
    </xf>
    <xf numFmtId="0" fontId="0" fillId="0" borderId="1" xfId="0" applyFill="1" applyBorder="1" applyAlignment="1">
      <alignment horizontal="left" vertical="top" wrapText="1"/>
    </xf>
    <xf numFmtId="0" fontId="0" fillId="0" borderId="14" xfId="0" applyFill="1" applyBorder="1" applyAlignment="1">
      <alignment horizontal="left" vertical="top" wrapText="1"/>
    </xf>
    <xf numFmtId="0" fontId="0" fillId="0" borderId="15" xfId="0" applyFill="1" applyBorder="1" applyAlignment="1">
      <alignment horizontal="left" vertical="top" wrapText="1"/>
    </xf>
    <xf numFmtId="0" fontId="37" fillId="0" borderId="6" xfId="0" applyFont="1" applyBorder="1" applyAlignment="1">
      <alignment horizontal="left" vertical="top" wrapText="1"/>
    </xf>
    <xf numFmtId="0" fontId="37" fillId="0" borderId="3" xfId="0" applyFont="1" applyBorder="1" applyAlignment="1">
      <alignment horizontal="left" vertical="top" wrapText="1"/>
    </xf>
    <xf numFmtId="0" fontId="37" fillId="0" borderId="4" xfId="0" applyFont="1" applyBorder="1" applyAlignment="1">
      <alignment horizontal="left" vertical="top" wrapText="1"/>
    </xf>
    <xf numFmtId="0" fontId="37" fillId="0" borderId="7" xfId="0" applyFont="1" applyBorder="1" applyAlignment="1">
      <alignment horizontal="left" vertical="top" wrapText="1"/>
    </xf>
    <xf numFmtId="0" fontId="37" fillId="0" borderId="0" xfId="0" applyFont="1" applyBorder="1" applyAlignment="1">
      <alignment horizontal="left" vertical="top" wrapText="1"/>
    </xf>
    <xf numFmtId="0" fontId="37" fillId="0" borderId="8" xfId="0" applyFont="1" applyBorder="1" applyAlignment="1">
      <alignment horizontal="left" vertical="top" wrapText="1"/>
    </xf>
    <xf numFmtId="0" fontId="37" fillId="0" borderId="9" xfId="0" applyFont="1" applyBorder="1" applyAlignment="1">
      <alignment horizontal="left" vertical="top" wrapText="1"/>
    </xf>
    <xf numFmtId="0" fontId="37" fillId="0" borderId="10" xfId="0" applyFont="1" applyBorder="1" applyAlignment="1">
      <alignment horizontal="left" vertical="top" wrapText="1"/>
    </xf>
    <xf numFmtId="0" fontId="37" fillId="0" borderId="11" xfId="0" applyFont="1" applyBorder="1" applyAlignment="1">
      <alignment horizontal="left" vertical="top" wrapText="1"/>
    </xf>
    <xf numFmtId="0" fontId="11" fillId="0" borderId="0" xfId="2" applyFont="1" applyBorder="1" applyAlignment="1">
      <alignment horizontal="center" wrapText="1"/>
    </xf>
    <xf numFmtId="0" fontId="11" fillId="0" borderId="2" xfId="2" applyFont="1" applyBorder="1" applyAlignment="1">
      <alignment horizontal="center" wrapText="1"/>
    </xf>
    <xf numFmtId="0" fontId="9" fillId="0" borderId="0" xfId="2" applyAlignment="1">
      <alignment horizontal="left" wrapText="1"/>
    </xf>
    <xf numFmtId="0" fontId="6" fillId="0" borderId="0" xfId="2" applyFont="1" applyAlignment="1">
      <alignment horizontal="center" wrapText="1"/>
    </xf>
    <xf numFmtId="0" fontId="11" fillId="0" borderId="1" xfId="2" applyFont="1" applyBorder="1" applyAlignment="1">
      <alignment horizontal="center"/>
    </xf>
    <xf numFmtId="0" fontId="11" fillId="0" borderId="14" xfId="2" applyFont="1" applyBorder="1" applyAlignment="1">
      <alignment horizontal="center"/>
    </xf>
    <xf numFmtId="0" fontId="11" fillId="0" borderId="15" xfId="2" applyFont="1" applyBorder="1" applyAlignment="1">
      <alignment horizontal="center"/>
    </xf>
    <xf numFmtId="14" fontId="28" fillId="5" borderId="7" xfId="2" applyNumberFormat="1" applyFont="1" applyFill="1" applyBorder="1" applyAlignment="1">
      <alignment horizontal="center" wrapText="1"/>
    </xf>
    <xf numFmtId="14" fontId="28" fillId="5" borderId="0" xfId="2" applyNumberFormat="1" applyFont="1" applyFill="1" applyBorder="1" applyAlignment="1">
      <alignment horizontal="center" wrapText="1"/>
    </xf>
    <xf numFmtId="14" fontId="28" fillId="5" borderId="8" xfId="2" applyNumberFormat="1" applyFont="1" applyFill="1" applyBorder="1" applyAlignment="1">
      <alignment horizontal="center" wrapText="1"/>
    </xf>
    <xf numFmtId="14" fontId="9" fillId="5" borderId="7" xfId="2" applyNumberFormat="1" applyFill="1" applyBorder="1" applyAlignment="1">
      <alignment horizontal="left" wrapText="1"/>
    </xf>
    <xf numFmtId="14" fontId="9" fillId="5" borderId="0" xfId="2" applyNumberFormat="1" applyFill="1" applyBorder="1" applyAlignment="1">
      <alignment horizontal="left" wrapText="1"/>
    </xf>
    <xf numFmtId="0" fontId="9" fillId="0" borderId="6" xfId="2" applyBorder="1" applyAlignment="1">
      <alignment horizontal="left" vertical="top" wrapText="1"/>
    </xf>
    <xf numFmtId="0" fontId="9" fillId="0" borderId="3" xfId="2" applyBorder="1" applyAlignment="1">
      <alignment horizontal="left" vertical="top" wrapText="1"/>
    </xf>
    <xf numFmtId="0" fontId="9" fillId="0" borderId="4" xfId="2" applyBorder="1" applyAlignment="1">
      <alignment horizontal="left" vertical="top" wrapText="1"/>
    </xf>
    <xf numFmtId="0" fontId="9" fillId="0" borderId="7" xfId="2" applyBorder="1" applyAlignment="1">
      <alignment horizontal="left" vertical="top" wrapText="1"/>
    </xf>
    <xf numFmtId="0" fontId="9" fillId="0" borderId="0" xfId="2" applyBorder="1" applyAlignment="1">
      <alignment horizontal="left" vertical="top" wrapText="1"/>
    </xf>
    <xf numFmtId="0" fontId="9" fillId="0" borderId="8" xfId="2" applyBorder="1" applyAlignment="1">
      <alignment horizontal="left" vertical="top" wrapText="1"/>
    </xf>
    <xf numFmtId="0" fontId="9" fillId="0" borderId="9" xfId="2" applyBorder="1" applyAlignment="1">
      <alignment horizontal="left" vertical="top" wrapText="1"/>
    </xf>
    <xf numFmtId="0" fontId="9" fillId="0" borderId="10" xfId="2" applyBorder="1" applyAlignment="1">
      <alignment horizontal="left" vertical="top" wrapText="1"/>
    </xf>
    <xf numFmtId="0" fontId="9" fillId="0" borderId="11" xfId="2" applyBorder="1" applyAlignment="1">
      <alignment horizontal="left" vertical="top" wrapText="1"/>
    </xf>
    <xf numFmtId="0" fontId="0" fillId="0" borderId="6"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0" fillId="0" borderId="7" xfId="0" applyFill="1" applyBorder="1" applyAlignment="1">
      <alignment horizontal="left" vertical="top" wrapText="1"/>
    </xf>
    <xf numFmtId="0" fontId="0" fillId="0" borderId="0" xfId="0" applyFill="1" applyBorder="1" applyAlignment="1">
      <alignment horizontal="left" vertical="top" wrapText="1"/>
    </xf>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0" fillId="0" borderId="10" xfId="0" applyFill="1" applyBorder="1" applyAlignment="1">
      <alignment horizontal="left" vertical="top" wrapText="1"/>
    </xf>
    <xf numFmtId="0" fontId="0" fillId="0" borderId="11" xfId="0" applyFill="1" applyBorder="1" applyAlignment="1">
      <alignment horizontal="left" vertical="top" wrapText="1"/>
    </xf>
    <xf numFmtId="0" fontId="29" fillId="5" borderId="1" xfId="0" applyFont="1" applyFill="1" applyBorder="1" applyAlignment="1">
      <alignment horizontal="center" wrapText="1"/>
    </xf>
    <xf numFmtId="0" fontId="29" fillId="5" borderId="14" xfId="0" applyFont="1" applyFill="1" applyBorder="1" applyAlignment="1">
      <alignment horizontal="center" wrapText="1"/>
    </xf>
    <xf numFmtId="0" fontId="29" fillId="5" borderId="15" xfId="0" applyFont="1" applyFill="1" applyBorder="1" applyAlignment="1">
      <alignment horizontal="center" wrapText="1"/>
    </xf>
    <xf numFmtId="0" fontId="2" fillId="0" borderId="6" xfId="0" applyFont="1" applyBorder="1" applyAlignment="1">
      <alignment horizontal="left" wrapText="1"/>
    </xf>
    <xf numFmtId="0" fontId="0" fillId="0" borderId="3" xfId="0" applyFont="1" applyBorder="1" applyAlignment="1">
      <alignment horizontal="left" wrapText="1"/>
    </xf>
    <xf numFmtId="0" fontId="0" fillId="0" borderId="4" xfId="0" applyFont="1" applyBorder="1" applyAlignment="1">
      <alignment horizontal="left" wrapText="1"/>
    </xf>
    <xf numFmtId="0" fontId="0" fillId="0" borderId="9" xfId="0" applyFont="1" applyBorder="1" applyAlignment="1">
      <alignment horizontal="left" wrapText="1"/>
    </xf>
    <xf numFmtId="0" fontId="0" fillId="0" borderId="10" xfId="0" applyFont="1" applyBorder="1" applyAlignment="1">
      <alignment horizontal="left" wrapText="1"/>
    </xf>
    <xf numFmtId="0" fontId="0" fillId="0" borderId="11" xfId="0" applyFont="1" applyBorder="1" applyAlignment="1">
      <alignment horizontal="left" wrapText="1"/>
    </xf>
    <xf numFmtId="0" fontId="0" fillId="0" borderId="0" xfId="0" applyFont="1" applyAlignment="1">
      <alignment horizontal="left" vertical="top" wrapText="1"/>
    </xf>
    <xf numFmtId="0" fontId="0" fillId="0" borderId="6"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7" xfId="0"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35" fillId="8" borderId="0" xfId="0" applyFont="1" applyFill="1" applyAlignment="1">
      <alignment horizontal="left" vertical="top" wrapText="1"/>
    </xf>
    <xf numFmtId="0" fontId="36" fillId="8" borderId="8" xfId="0" applyFont="1" applyFill="1" applyBorder="1" applyAlignment="1">
      <alignment horizontal="left" vertical="top" wrapText="1"/>
    </xf>
    <xf numFmtId="0" fontId="0" fillId="0" borderId="7" xfId="0" applyBorder="1" applyAlignment="1">
      <alignment horizontal="left" wrapText="1"/>
    </xf>
    <xf numFmtId="0" fontId="0" fillId="0" borderId="0" xfId="0" applyBorder="1" applyAlignment="1">
      <alignment horizontal="left" wrapText="1"/>
    </xf>
    <xf numFmtId="0" fontId="0" fillId="0" borderId="8" xfId="0" applyBorder="1" applyAlignment="1">
      <alignment horizontal="left" wrapText="1"/>
    </xf>
    <xf numFmtId="14" fontId="28" fillId="0" borderId="7" xfId="2" applyNumberFormat="1" applyFont="1" applyFill="1" applyBorder="1" applyAlignment="1">
      <alignment horizontal="center" wrapText="1"/>
    </xf>
    <xf numFmtId="14" fontId="28" fillId="0" borderId="0" xfId="2" applyNumberFormat="1" applyFont="1" applyFill="1" applyBorder="1" applyAlignment="1">
      <alignment horizontal="center" wrapText="1"/>
    </xf>
    <xf numFmtId="0" fontId="0" fillId="0" borderId="0" xfId="0" applyAlignment="1">
      <alignment horizontal="left" vertical="top" wrapText="1"/>
    </xf>
    <xf numFmtId="0" fontId="38" fillId="0" borderId="7" xfId="0" applyFont="1" applyBorder="1" applyAlignment="1">
      <alignment horizontal="left" vertical="top" wrapText="1"/>
    </xf>
    <xf numFmtId="0" fontId="38" fillId="0" borderId="0" xfId="0" applyFont="1" applyBorder="1" applyAlignment="1">
      <alignment horizontal="left" vertical="top" wrapText="1"/>
    </xf>
    <xf numFmtId="0" fontId="38" fillId="0" borderId="8" xfId="0" applyFont="1" applyBorder="1" applyAlignment="1">
      <alignment horizontal="left" vertical="top" wrapText="1"/>
    </xf>
  </cellXfs>
  <cellStyles count="6">
    <cellStyle name="Comma" xfId="4" builtinId="3"/>
    <cellStyle name="Hyperlink" xfId="5" builtinId="8"/>
    <cellStyle name="Normal" xfId="0" builtinId="0"/>
    <cellStyle name="Normal 2" xfId="2" xr:uid="{7D6D3C9E-ADF4-4C62-A6CD-44457FB2CFF0}"/>
    <cellStyle name="Percent" xfId="1" builtinId="5"/>
    <cellStyle name="Percent 2" xfId="3" xr:uid="{3180B500-0914-4389-BF2A-32C36977A12B}"/>
  </cellStyles>
  <dxfs count="0"/>
  <tableStyles count="0" defaultTableStyle="TableStyleMedium2" defaultPivotStyle="PivotStyleLight16"/>
  <colors>
    <mruColors>
      <color rgb="FF9BC2E6"/>
      <color rgb="FF7224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542925</xdr:colOff>
      <xdr:row>0</xdr:row>
      <xdr:rowOff>161925</xdr:rowOff>
    </xdr:from>
    <xdr:to>
      <xdr:col>16</xdr:col>
      <xdr:colOff>409576</xdr:colOff>
      <xdr:row>5</xdr:row>
      <xdr:rowOff>84701</xdr:rowOff>
    </xdr:to>
    <xdr:pic>
      <xdr:nvPicPr>
        <xdr:cNvPr id="3" name="Picture 2">
          <a:extLst>
            <a:ext uri="{FF2B5EF4-FFF2-40B4-BE49-F238E27FC236}">
              <a16:creationId xmlns:a16="http://schemas.microsoft.com/office/drawing/2014/main" id="{87544A50-E1AA-424E-BCF5-C0A7792B5B60}"/>
            </a:ext>
          </a:extLst>
        </xdr:cNvPr>
        <xdr:cNvPicPr>
          <a:picLocks noChangeAspect="1"/>
        </xdr:cNvPicPr>
      </xdr:nvPicPr>
      <xdr:blipFill>
        <a:blip xmlns:r="http://schemas.openxmlformats.org/officeDocument/2006/relationships" r:embed="rId1"/>
        <a:stretch>
          <a:fillRect/>
        </a:stretch>
      </xdr:blipFill>
      <xdr:spPr>
        <a:xfrm>
          <a:off x="5229225" y="161925"/>
          <a:ext cx="5695951" cy="10943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DA0A3-1F19-4170-BF33-98D866D9F833}">
  <sheetPr>
    <pageSetUpPr fitToPage="1"/>
  </sheetPr>
  <dimension ref="A1:R32"/>
  <sheetViews>
    <sheetView showGridLines="0" tabSelected="1" topLeftCell="A10" zoomScaleNormal="100" zoomScalePageLayoutView="70" workbookViewId="0"/>
  </sheetViews>
  <sheetFormatPr defaultRowHeight="14.4" x14ac:dyDescent="0.3"/>
  <cols>
    <col min="1" max="1" width="11.109375" customWidth="1"/>
    <col min="18" max="18" width="10" customWidth="1"/>
  </cols>
  <sheetData>
    <row r="1" spans="1:5" ht="21" x14ac:dyDescent="0.4">
      <c r="A1" s="24" t="s">
        <v>7</v>
      </c>
    </row>
    <row r="2" spans="1:5" ht="21" x14ac:dyDescent="0.4">
      <c r="A2" s="24" t="s">
        <v>1</v>
      </c>
    </row>
    <row r="3" spans="1:5" ht="21" x14ac:dyDescent="0.4">
      <c r="A3" s="25"/>
    </row>
    <row r="4" spans="1:5" ht="15" customHeight="1" x14ac:dyDescent="0.4">
      <c r="A4" s="5"/>
    </row>
    <row r="5" spans="1:5" x14ac:dyDescent="0.3">
      <c r="A5" s="4"/>
      <c r="B5" s="3"/>
    </row>
    <row r="6" spans="1:5" x14ac:dyDescent="0.3">
      <c r="A6" s="4"/>
      <c r="B6" s="3"/>
    </row>
    <row r="7" spans="1:5" s="2" customFormat="1" ht="18" x14ac:dyDescent="0.35"/>
    <row r="8" spans="1:5" s="2" customFormat="1" ht="21" x14ac:dyDescent="0.4">
      <c r="A8" s="24" t="s">
        <v>0</v>
      </c>
    </row>
    <row r="9" spans="1:5" s="2" customFormat="1" ht="18" x14ac:dyDescent="0.35">
      <c r="A9" s="131" t="s">
        <v>62</v>
      </c>
      <c r="B9" s="131"/>
      <c r="C9" s="131"/>
      <c r="D9" s="131"/>
      <c r="E9" s="132"/>
    </row>
    <row r="10" spans="1:5" s="2" customFormat="1" ht="8.4" customHeight="1" x14ac:dyDescent="0.4">
      <c r="A10" s="24"/>
    </row>
    <row r="11" spans="1:5" s="132" customFormat="1" ht="18" x14ac:dyDescent="0.35">
      <c r="A11" s="149">
        <v>1</v>
      </c>
      <c r="B11" s="132" t="s">
        <v>106</v>
      </c>
    </row>
    <row r="12" spans="1:5" s="132" customFormat="1" ht="12" customHeight="1" x14ac:dyDescent="0.35">
      <c r="A12" s="149"/>
    </row>
    <row r="13" spans="1:5" s="132" customFormat="1" ht="18" x14ac:dyDescent="0.35">
      <c r="A13" s="149">
        <v>2</v>
      </c>
      <c r="B13" s="132" t="s">
        <v>59</v>
      </c>
    </row>
    <row r="14" spans="1:5" s="132" customFormat="1" ht="9.75" customHeight="1" x14ac:dyDescent="0.35">
      <c r="A14" s="149"/>
    </row>
    <row r="15" spans="1:5" s="132" customFormat="1" ht="18" x14ac:dyDescent="0.35">
      <c r="A15" s="149">
        <v>3</v>
      </c>
      <c r="B15" s="132" t="s">
        <v>76</v>
      </c>
    </row>
    <row r="16" spans="1:5" s="2" customFormat="1" ht="11.4" customHeight="1" x14ac:dyDescent="0.35">
      <c r="A16" s="26"/>
    </row>
    <row r="17" spans="1:18" s="2" customFormat="1" ht="18" x14ac:dyDescent="0.35">
      <c r="A17" s="26">
        <v>4</v>
      </c>
      <c r="B17" s="2" t="s">
        <v>77</v>
      </c>
    </row>
    <row r="18" spans="1:18" s="2" customFormat="1" ht="18" x14ac:dyDescent="0.35">
      <c r="A18" s="1"/>
      <c r="C18" s="155" t="s">
        <v>78</v>
      </c>
    </row>
    <row r="19" spans="1:18" s="2" customFormat="1" ht="9" customHeight="1" x14ac:dyDescent="0.35">
      <c r="A19" s="1"/>
    </row>
    <row r="20" spans="1:18" s="2" customFormat="1" ht="18" x14ac:dyDescent="0.35">
      <c r="A20" s="1"/>
      <c r="B20" s="126" t="s">
        <v>60</v>
      </c>
    </row>
    <row r="21" spans="1:18" s="2" customFormat="1" ht="12.75" customHeight="1" x14ac:dyDescent="0.35">
      <c r="A21" s="1"/>
      <c r="B21" s="126"/>
    </row>
    <row r="22" spans="1:18" s="2" customFormat="1" ht="21" x14ac:dyDescent="0.4">
      <c r="A22" s="16" t="s">
        <v>17</v>
      </c>
      <c r="B22" s="240" t="s">
        <v>149</v>
      </c>
      <c r="C22" s="240"/>
      <c r="D22" s="240"/>
      <c r="E22" s="240"/>
      <c r="F22" s="240"/>
      <c r="G22" s="240"/>
      <c r="H22" s="240"/>
      <c r="I22" s="240"/>
      <c r="J22" s="240"/>
      <c r="K22" s="240"/>
      <c r="L22" s="240"/>
      <c r="M22" s="240"/>
      <c r="N22" s="240"/>
      <c r="O22" s="240"/>
      <c r="P22" s="240"/>
      <c r="Q22" s="240"/>
      <c r="R22" s="240"/>
    </row>
    <row r="23" spans="1:18" s="2" customFormat="1" ht="18" customHeight="1" x14ac:dyDescent="0.4">
      <c r="A23" s="17"/>
      <c r="B23" s="110" t="s">
        <v>146</v>
      </c>
      <c r="C23" s="18"/>
      <c r="D23" s="18"/>
      <c r="E23" s="18"/>
      <c r="F23" s="18"/>
      <c r="G23" s="18"/>
      <c r="H23" s="18"/>
      <c r="I23" s="18"/>
      <c r="J23" s="18"/>
      <c r="K23" s="18"/>
      <c r="L23" s="18"/>
      <c r="M23" s="18"/>
      <c r="N23" s="18"/>
      <c r="O23" s="18"/>
      <c r="P23" s="18"/>
      <c r="Q23" s="18"/>
      <c r="R23" s="18"/>
    </row>
    <row r="24" spans="1:18" s="2" customFormat="1" ht="21" x14ac:dyDescent="0.4">
      <c r="A24" s="18"/>
      <c r="B24" s="240" t="s">
        <v>64</v>
      </c>
      <c r="C24" s="240"/>
      <c r="D24" s="240"/>
      <c r="E24" s="240"/>
      <c r="F24" s="240"/>
      <c r="G24" s="240"/>
      <c r="H24" s="240"/>
      <c r="I24" s="240"/>
      <c r="J24" s="240"/>
      <c r="K24" s="240"/>
      <c r="L24" s="240"/>
      <c r="M24" s="240"/>
      <c r="N24" s="240"/>
      <c r="O24" s="240"/>
      <c r="P24" s="240"/>
      <c r="Q24" s="240"/>
      <c r="R24" s="240"/>
    </row>
    <row r="25" spans="1:18" s="2" customFormat="1" ht="21" x14ac:dyDescent="0.4">
      <c r="A25" s="18"/>
      <c r="B25" s="240"/>
      <c r="C25" s="240"/>
      <c r="D25" s="240"/>
      <c r="E25" s="240"/>
      <c r="F25" s="240"/>
      <c r="G25" s="240"/>
      <c r="H25" s="240"/>
      <c r="I25" s="240"/>
      <c r="J25" s="240"/>
      <c r="K25" s="240"/>
      <c r="L25" s="240"/>
      <c r="M25" s="240"/>
      <c r="N25" s="240"/>
      <c r="O25" s="240"/>
      <c r="P25" s="240"/>
      <c r="Q25" s="240"/>
      <c r="R25" s="240"/>
    </row>
    <row r="26" spans="1:18" s="19" customFormat="1" ht="16.5" customHeight="1" x14ac:dyDescent="0.4">
      <c r="B26" s="20"/>
      <c r="C26" s="20"/>
      <c r="D26" s="20"/>
      <c r="E26" s="20"/>
      <c r="F26" s="20"/>
      <c r="G26" s="21"/>
      <c r="H26" s="21"/>
      <c r="I26" s="21"/>
      <c r="J26" s="21"/>
      <c r="K26" s="21"/>
      <c r="L26" s="21"/>
      <c r="M26" s="21"/>
      <c r="N26" s="21"/>
      <c r="O26" s="21"/>
      <c r="P26" s="21"/>
    </row>
    <row r="27" spans="1:18" s="2" customFormat="1" ht="18" x14ac:dyDescent="0.35">
      <c r="A27" s="239" t="s">
        <v>19</v>
      </c>
      <c r="B27" s="239"/>
      <c r="C27" s="239"/>
      <c r="D27" s="239"/>
      <c r="E27" s="239"/>
      <c r="F27" s="239"/>
      <c r="G27" s="239"/>
      <c r="H27" s="239"/>
      <c r="I27" s="239"/>
      <c r="J27" s="239"/>
      <c r="K27" s="239"/>
      <c r="L27" s="239"/>
      <c r="M27" s="239"/>
      <c r="N27" s="239"/>
      <c r="O27" s="239"/>
      <c r="P27" s="239"/>
      <c r="Q27" s="239"/>
      <c r="R27" s="239"/>
    </row>
    <row r="28" spans="1:18" s="2" customFormat="1" ht="9.75" customHeight="1" x14ac:dyDescent="0.35">
      <c r="A28" s="239"/>
      <c r="B28" s="239"/>
      <c r="C28" s="239"/>
      <c r="D28" s="239"/>
      <c r="E28" s="239"/>
      <c r="F28" s="239"/>
      <c r="G28" s="239"/>
      <c r="H28" s="239"/>
      <c r="I28" s="239"/>
      <c r="J28" s="239"/>
      <c r="K28" s="239"/>
      <c r="L28" s="239"/>
      <c r="M28" s="239"/>
      <c r="N28" s="239"/>
      <c r="O28" s="239"/>
      <c r="P28" s="239"/>
      <c r="Q28" s="239"/>
      <c r="R28" s="239"/>
    </row>
    <row r="29" spans="1:18" s="2" customFormat="1" ht="12.9" customHeight="1" x14ac:dyDescent="0.35">
      <c r="A29" s="239"/>
      <c r="B29" s="239"/>
      <c r="C29" s="239"/>
      <c r="D29" s="239"/>
      <c r="E29" s="239"/>
      <c r="F29" s="239"/>
      <c r="G29" s="239"/>
      <c r="H29" s="239"/>
      <c r="I29" s="239"/>
      <c r="J29" s="239"/>
      <c r="K29" s="239"/>
      <c r="L29" s="239"/>
      <c r="M29" s="239"/>
      <c r="N29" s="239"/>
      <c r="O29" s="239"/>
      <c r="P29" s="239"/>
      <c r="Q29" s="239"/>
      <c r="R29" s="239"/>
    </row>
    <row r="30" spans="1:18" s="2" customFormat="1" ht="11.7" customHeight="1" x14ac:dyDescent="0.35">
      <c r="A30" s="239"/>
      <c r="B30" s="239"/>
      <c r="C30" s="239"/>
      <c r="D30" s="239"/>
      <c r="E30" s="239"/>
      <c r="F30" s="239"/>
      <c r="G30" s="239"/>
      <c r="H30" s="239"/>
      <c r="I30" s="239"/>
      <c r="J30" s="239"/>
      <c r="K30" s="239"/>
      <c r="L30" s="239"/>
      <c r="M30" s="239"/>
      <c r="N30" s="239"/>
      <c r="O30" s="239"/>
      <c r="P30" s="239"/>
      <c r="Q30" s="239"/>
      <c r="R30" s="239"/>
    </row>
    <row r="31" spans="1:18" s="2" customFormat="1" ht="21" customHeight="1" x14ac:dyDescent="0.35">
      <c r="A31" s="239"/>
      <c r="B31" s="239"/>
      <c r="C31" s="239"/>
      <c r="D31" s="239"/>
      <c r="E31" s="239"/>
      <c r="F31" s="239"/>
      <c r="G31" s="239"/>
      <c r="H31" s="239"/>
      <c r="I31" s="239"/>
      <c r="J31" s="239"/>
      <c r="K31" s="239"/>
      <c r="L31" s="239"/>
      <c r="M31" s="239"/>
      <c r="N31" s="239"/>
      <c r="O31" s="239"/>
      <c r="P31" s="239"/>
      <c r="Q31" s="239"/>
      <c r="R31" s="239"/>
    </row>
    <row r="32" spans="1:18" ht="18" x14ac:dyDescent="0.35">
      <c r="P32" s="22" t="s">
        <v>163</v>
      </c>
    </row>
  </sheetData>
  <sheetProtection algorithmName="SHA-512" hashValue="dxo7L/2CNMmZV/g3KNtyfitkHD5QB16zVbQ9c+lhvcINJn4Ovb3iRtUWyizhuWzCe7LR7yMreqr74eiB7TUT7g==" saltValue="a4ONi8rG/CS4yahZkAo5AA==" spinCount="100000" sheet="1" formatColumns="0" formatRows="0"/>
  <mergeCells count="3">
    <mergeCell ref="A27:R31"/>
    <mergeCell ref="B22:R22"/>
    <mergeCell ref="B24:R25"/>
  </mergeCells>
  <hyperlinks>
    <hyperlink ref="B23" r:id="rId1" display="at aicpa.org/sba." xr:uid="{9F16782C-C9DD-405E-8BCE-2CBE9E200EDD}"/>
  </hyperlinks>
  <pageMargins left="0.7" right="0.7" top="0.75" bottom="0.75" header="0.3" footer="0.3"/>
  <pageSetup scale="6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E0629-D931-423F-967F-453FABBE466F}">
  <sheetPr>
    <pageSetUpPr fitToPage="1"/>
  </sheetPr>
  <dimension ref="A1:S70"/>
  <sheetViews>
    <sheetView zoomScale="120" zoomScaleNormal="120" zoomScaleSheetLayoutView="85" workbookViewId="0">
      <selection activeCell="D6" sqref="D6"/>
    </sheetView>
  </sheetViews>
  <sheetFormatPr defaultRowHeight="14.4" x14ac:dyDescent="0.3"/>
  <cols>
    <col min="1" max="1" width="22.33203125" customWidth="1"/>
    <col min="2" max="2" width="5" customWidth="1"/>
    <col min="3" max="3" width="12.33203125" customWidth="1"/>
    <col min="4" max="4" width="23.5546875" customWidth="1"/>
    <col min="5" max="5" width="22.33203125" customWidth="1"/>
    <col min="6" max="6" width="7.109375" customWidth="1"/>
    <col min="7" max="7" width="10.5546875" customWidth="1"/>
    <col min="8" max="8" width="14" customWidth="1"/>
    <col min="9" max="9" width="17" customWidth="1"/>
    <col min="10" max="10" width="6.5546875" customWidth="1"/>
    <col min="11" max="11" width="13" bestFit="1" customWidth="1"/>
    <col min="12" max="12" width="4.6640625" customWidth="1"/>
    <col min="13" max="13" width="12" bestFit="1" customWidth="1"/>
    <col min="14" max="14" width="4.6640625" customWidth="1"/>
  </cols>
  <sheetData>
    <row r="1" spans="1:8" ht="21" x14ac:dyDescent="0.4">
      <c r="A1" s="24" t="s">
        <v>2</v>
      </c>
      <c r="E1" s="131" t="s">
        <v>62</v>
      </c>
      <c r="F1" s="131"/>
      <c r="G1" s="131"/>
      <c r="H1" s="131"/>
    </row>
    <row r="2" spans="1:8" ht="21" x14ac:dyDescent="0.4">
      <c r="A2" s="24" t="s">
        <v>1</v>
      </c>
    </row>
    <row r="3" spans="1:8" ht="15" customHeight="1" thickBot="1" x14ac:dyDescent="0.35"/>
    <row r="4" spans="1:8" ht="21" customHeight="1" thickBot="1" x14ac:dyDescent="0.4">
      <c r="A4" s="124" t="s">
        <v>58</v>
      </c>
      <c r="B4" s="104"/>
      <c r="C4" s="104"/>
      <c r="D4" s="105"/>
      <c r="E4" s="244" t="s">
        <v>117</v>
      </c>
      <c r="F4" s="245"/>
    </row>
    <row r="5" spans="1:8" ht="27.75" customHeight="1" x14ac:dyDescent="0.3">
      <c r="A5" s="56"/>
      <c r="B5" s="23"/>
      <c r="C5" s="23"/>
      <c r="D5" s="57"/>
      <c r="E5" s="244"/>
      <c r="F5" s="245"/>
    </row>
    <row r="6" spans="1:8" ht="15" customHeight="1" x14ac:dyDescent="0.3">
      <c r="A6" s="56" t="s">
        <v>11</v>
      </c>
      <c r="B6" s="23"/>
      <c r="C6" s="23"/>
      <c r="D6" s="179"/>
      <c r="E6" s="23"/>
    </row>
    <row r="7" spans="1:8" ht="15" customHeight="1" x14ac:dyDescent="0.3">
      <c r="A7" s="111"/>
      <c r="B7" s="112"/>
      <c r="C7" s="78"/>
      <c r="D7" s="154"/>
    </row>
    <row r="8" spans="1:8" ht="15" customHeight="1" x14ac:dyDescent="0.3">
      <c r="A8" s="111" t="s">
        <v>103</v>
      </c>
      <c r="B8" s="182" t="s">
        <v>112</v>
      </c>
      <c r="C8" s="78">
        <f>+E30</f>
        <v>0</v>
      </c>
      <c r="D8" s="154"/>
    </row>
    <row r="9" spans="1:8" ht="15" customHeight="1" x14ac:dyDescent="0.3">
      <c r="A9" s="111" t="s">
        <v>104</v>
      </c>
      <c r="B9" s="182"/>
      <c r="C9" s="78"/>
      <c r="D9" s="154"/>
      <c r="E9" s="178" t="s">
        <v>157</v>
      </c>
    </row>
    <row r="10" spans="1:8" s="197" customFormat="1" ht="15" customHeight="1" x14ac:dyDescent="0.3">
      <c r="A10" s="201"/>
      <c r="B10" s="182"/>
      <c r="C10" s="78"/>
      <c r="D10" s="205"/>
    </row>
    <row r="11" spans="1:8" ht="15" customHeight="1" x14ac:dyDescent="0.3">
      <c r="A11" s="230" t="s">
        <v>164</v>
      </c>
      <c r="B11" s="182"/>
      <c r="C11" s="78"/>
      <c r="D11" s="154"/>
      <c r="E11" s="198"/>
      <c r="F11" s="231"/>
      <c r="G11" s="231"/>
      <c r="H11" s="231"/>
    </row>
    <row r="12" spans="1:8" s="197" customFormat="1" ht="15" customHeight="1" x14ac:dyDescent="0.3">
      <c r="A12" s="170" t="s">
        <v>176</v>
      </c>
      <c r="B12" s="182" t="s">
        <v>177</v>
      </c>
      <c r="C12" s="164"/>
      <c r="D12" s="205"/>
      <c r="E12" s="198"/>
      <c r="F12" s="231"/>
      <c r="G12" s="231"/>
      <c r="H12" s="231"/>
    </row>
    <row r="13" spans="1:8" s="197" customFormat="1" ht="15" customHeight="1" x14ac:dyDescent="0.3">
      <c r="A13" s="233" t="s">
        <v>175</v>
      </c>
      <c r="B13" s="182"/>
      <c r="C13" s="78"/>
      <c r="D13" s="205"/>
      <c r="E13" s="198"/>
      <c r="F13" s="231"/>
      <c r="G13" s="231"/>
      <c r="H13" s="231"/>
    </row>
    <row r="14" spans="1:8" ht="15" customHeight="1" x14ac:dyDescent="0.3">
      <c r="A14" s="111" t="s">
        <v>107</v>
      </c>
      <c r="B14" s="182" t="s">
        <v>113</v>
      </c>
      <c r="C14" s="78">
        <f>+E34</f>
        <v>0</v>
      </c>
      <c r="D14" s="154"/>
      <c r="E14" s="198"/>
      <c r="F14" s="198"/>
      <c r="G14" s="198"/>
      <c r="H14" s="198"/>
    </row>
    <row r="15" spans="1:8" ht="15" customHeight="1" x14ac:dyDescent="0.3">
      <c r="A15" s="111" t="s">
        <v>108</v>
      </c>
      <c r="B15" s="182" t="s">
        <v>114</v>
      </c>
      <c r="C15" s="78">
        <f>+E43</f>
        <v>0</v>
      </c>
      <c r="D15" s="154"/>
      <c r="E15" s="198"/>
      <c r="F15" s="198"/>
      <c r="G15" s="198"/>
      <c r="H15" s="198"/>
    </row>
    <row r="16" spans="1:8" ht="15" customHeight="1" x14ac:dyDescent="0.3">
      <c r="A16" s="111" t="s">
        <v>109</v>
      </c>
      <c r="B16" s="182" t="s">
        <v>115</v>
      </c>
      <c r="C16" s="174">
        <f>+E49</f>
        <v>0</v>
      </c>
      <c r="D16" s="154"/>
      <c r="F16" s="198"/>
      <c r="G16" s="198"/>
      <c r="H16" s="198"/>
    </row>
    <row r="17" spans="1:12" ht="15" customHeight="1" x14ac:dyDescent="0.3">
      <c r="A17" s="173" t="s">
        <v>110</v>
      </c>
      <c r="B17" s="112"/>
      <c r="C17" s="78">
        <f>SUM(C12:C16)</f>
        <v>0</v>
      </c>
      <c r="D17" s="154"/>
      <c r="E17" s="198"/>
      <c r="F17" s="198"/>
      <c r="G17" s="198"/>
      <c r="H17" s="198"/>
    </row>
    <row r="18" spans="1:12" ht="15" customHeight="1" x14ac:dyDescent="0.3">
      <c r="A18" s="173"/>
      <c r="B18" s="112"/>
      <c r="C18" s="78"/>
      <c r="D18" s="154"/>
    </row>
    <row r="19" spans="1:12" ht="15" customHeight="1" thickBot="1" x14ac:dyDescent="0.35">
      <c r="A19" s="56" t="s">
        <v>111</v>
      </c>
      <c r="B19" s="23"/>
      <c r="C19" s="80"/>
      <c r="D19" s="180">
        <f>C8+C9-C17</f>
        <v>0</v>
      </c>
      <c r="E19" s="177" t="s">
        <v>78</v>
      </c>
    </row>
    <row r="20" spans="1:12" ht="15" customHeight="1" x14ac:dyDescent="0.3">
      <c r="A20" s="56"/>
      <c r="B20" s="23"/>
      <c r="C20" s="80"/>
      <c r="D20" s="154"/>
      <c r="F20" s="225"/>
      <c r="G20" s="225"/>
    </row>
    <row r="21" spans="1:12" ht="25.5" customHeight="1" thickBot="1" x14ac:dyDescent="0.35">
      <c r="A21" s="56" t="s">
        <v>105</v>
      </c>
      <c r="B21" s="23"/>
      <c r="C21" s="80"/>
      <c r="D21" s="181">
        <f>IF((D6-D19)&lt;0,0,(D6-D19))</f>
        <v>0</v>
      </c>
      <c r="E21" s="246" t="s">
        <v>143</v>
      </c>
      <c r="F21" s="247"/>
      <c r="G21" s="247"/>
    </row>
    <row r="22" spans="1:12" ht="15" customHeight="1" thickTop="1" thickBot="1" x14ac:dyDescent="0.35">
      <c r="A22" s="176"/>
      <c r="B22" s="61"/>
      <c r="C22" s="61"/>
      <c r="D22" s="175"/>
    </row>
    <row r="23" spans="1:12" ht="15" customHeight="1" x14ac:dyDescent="0.3"/>
    <row r="24" spans="1:12" ht="15" customHeight="1" thickBot="1" x14ac:dyDescent="0.35"/>
    <row r="25" spans="1:12" ht="21" x14ac:dyDescent="0.4">
      <c r="A25" s="82" t="s">
        <v>101</v>
      </c>
      <c r="B25" s="83"/>
      <c r="C25" s="83"/>
      <c r="D25" s="83"/>
      <c r="E25" s="83"/>
      <c r="F25" s="84"/>
    </row>
    <row r="26" spans="1:12" x14ac:dyDescent="0.3">
      <c r="A26" s="220" t="s">
        <v>153</v>
      </c>
      <c r="B26" s="23"/>
      <c r="C26" s="23"/>
      <c r="D26" s="23"/>
      <c r="E26" s="23"/>
      <c r="F26" s="57"/>
    </row>
    <row r="27" spans="1:12" x14ac:dyDescent="0.3">
      <c r="A27" s="169" t="s">
        <v>118</v>
      </c>
      <c r="B27" s="23"/>
      <c r="C27" s="23"/>
      <c r="D27" s="23"/>
      <c r="E27" s="59"/>
      <c r="F27" s="57"/>
    </row>
    <row r="28" spans="1:12" x14ac:dyDescent="0.3">
      <c r="A28" s="56" t="s">
        <v>127</v>
      </c>
      <c r="B28" s="23"/>
      <c r="C28" s="23"/>
      <c r="D28" s="23"/>
      <c r="E28" s="59">
        <f>+'Payroll Accumulator'!G74</f>
        <v>0</v>
      </c>
      <c r="F28" s="57"/>
    </row>
    <row r="29" spans="1:12" x14ac:dyDescent="0.3">
      <c r="A29" s="56" t="s">
        <v>128</v>
      </c>
      <c r="B29" s="23"/>
      <c r="C29" s="23"/>
      <c r="D29" s="23"/>
      <c r="E29" s="171">
        <f>+'Non-Payroll Expense Tracking'!O21</f>
        <v>0</v>
      </c>
      <c r="F29" s="57"/>
    </row>
    <row r="30" spans="1:12" x14ac:dyDescent="0.3">
      <c r="A30" s="169"/>
      <c r="B30" s="23"/>
      <c r="C30" s="23"/>
      <c r="D30" s="23"/>
      <c r="E30" s="59">
        <f>SUM(E28:E29)</f>
        <v>0</v>
      </c>
      <c r="F30" s="183" t="s">
        <v>112</v>
      </c>
    </row>
    <row r="31" spans="1:12" x14ac:dyDescent="0.3">
      <c r="A31" s="56"/>
      <c r="B31" s="23"/>
      <c r="C31" s="23"/>
      <c r="D31" s="23"/>
      <c r="E31" s="147"/>
      <c r="F31" s="183"/>
    </row>
    <row r="32" spans="1:12" ht="21" customHeight="1" x14ac:dyDescent="0.3">
      <c r="A32" s="56" t="s">
        <v>116</v>
      </c>
      <c r="B32" s="23"/>
      <c r="C32" s="23"/>
      <c r="D32" s="23"/>
      <c r="E32" s="59">
        <f>+E30*0.75</f>
        <v>0</v>
      </c>
      <c r="F32" s="183"/>
      <c r="G32" s="250" t="s">
        <v>154</v>
      </c>
      <c r="H32" s="251"/>
      <c r="I32" s="251"/>
      <c r="J32" s="227"/>
      <c r="K32" s="227"/>
      <c r="L32" s="227"/>
    </row>
    <row r="33" spans="1:12" ht="20.25" customHeight="1" x14ac:dyDescent="0.3">
      <c r="A33" s="56"/>
      <c r="B33" s="23"/>
      <c r="C33" s="59"/>
      <c r="D33" s="23"/>
      <c r="E33" s="75"/>
      <c r="F33" s="183"/>
      <c r="G33" s="250"/>
      <c r="H33" s="251"/>
      <c r="I33" s="251"/>
      <c r="J33" s="227"/>
      <c r="K33" s="227"/>
      <c r="L33" s="227"/>
    </row>
    <row r="34" spans="1:12" ht="15" thickBot="1" x14ac:dyDescent="0.35">
      <c r="A34" s="170" t="s">
        <v>131</v>
      </c>
      <c r="B34" s="23"/>
      <c r="C34" s="23"/>
      <c r="D34" s="23"/>
      <c r="E34" s="206">
        <f>IF(OR(E28&gt;E32,E32=E28),0,(E32-E28))</f>
        <v>0</v>
      </c>
      <c r="F34" s="183" t="s">
        <v>113</v>
      </c>
      <c r="G34" s="250"/>
      <c r="H34" s="251"/>
      <c r="I34" s="251"/>
    </row>
    <row r="35" spans="1:12" ht="15.6" thickTop="1" thickBot="1" x14ac:dyDescent="0.35">
      <c r="A35" s="76"/>
      <c r="B35" s="199"/>
      <c r="C35" s="199"/>
      <c r="D35" s="199"/>
      <c r="E35" s="199"/>
      <c r="F35" s="200"/>
    </row>
    <row r="36" spans="1:12" ht="15" thickBot="1" x14ac:dyDescent="0.35"/>
    <row r="37" spans="1:12" ht="21.6" thickBot="1" x14ac:dyDescent="0.45">
      <c r="A37" s="82" t="s">
        <v>155</v>
      </c>
      <c r="B37" s="83"/>
      <c r="C37" s="83"/>
      <c r="D37" s="83"/>
      <c r="E37" s="83"/>
      <c r="F37" s="84"/>
    </row>
    <row r="38" spans="1:12" ht="11.25" customHeight="1" x14ac:dyDescent="0.4">
      <c r="A38" s="77"/>
      <c r="B38" s="54"/>
      <c r="C38" s="54"/>
      <c r="D38" s="54"/>
      <c r="E38" s="54"/>
      <c r="F38" s="55"/>
    </row>
    <row r="39" spans="1:12" x14ac:dyDescent="0.3">
      <c r="A39" s="58" t="s">
        <v>102</v>
      </c>
      <c r="B39" s="23"/>
      <c r="C39" s="23"/>
      <c r="D39" s="23"/>
      <c r="E39" s="78">
        <f>+E30</f>
        <v>0</v>
      </c>
      <c r="F39" s="183" t="s">
        <v>112</v>
      </c>
    </row>
    <row r="40" spans="1:12" x14ac:dyDescent="0.3">
      <c r="A40" s="56"/>
      <c r="B40" s="23"/>
      <c r="C40" s="23"/>
      <c r="D40" s="23"/>
      <c r="E40" s="23"/>
      <c r="F40" s="183"/>
    </row>
    <row r="41" spans="1:12" x14ac:dyDescent="0.3">
      <c r="A41" s="56" t="s">
        <v>53</v>
      </c>
      <c r="B41" s="23"/>
      <c r="C41" s="23"/>
      <c r="D41" s="79">
        <f>+'FTE Reduction'!D25</f>
        <v>0</v>
      </c>
      <c r="E41" s="23"/>
      <c r="F41" s="183"/>
    </row>
    <row r="42" spans="1:12" x14ac:dyDescent="0.3">
      <c r="A42" s="56"/>
      <c r="B42" s="23"/>
      <c r="C42" s="23"/>
      <c r="E42" s="23"/>
      <c r="F42" s="183"/>
    </row>
    <row r="43" spans="1:12" ht="15" thickBot="1" x14ac:dyDescent="0.35">
      <c r="A43" s="56" t="s">
        <v>132</v>
      </c>
      <c r="B43" s="23"/>
      <c r="C43" s="23"/>
      <c r="D43" s="79"/>
      <c r="E43" s="172">
        <f>+D41*E39</f>
        <v>0</v>
      </c>
      <c r="F43" s="183" t="s">
        <v>114</v>
      </c>
    </row>
    <row r="44" spans="1:12" ht="15" thickTop="1" x14ac:dyDescent="0.3">
      <c r="A44" s="201"/>
      <c r="B44" s="202"/>
      <c r="C44" s="202"/>
      <c r="D44" s="214"/>
      <c r="E44" s="215"/>
      <c r="F44" s="57"/>
    </row>
    <row r="45" spans="1:12" ht="15" thickBot="1" x14ac:dyDescent="0.35">
      <c r="A45" s="60"/>
      <c r="B45" s="61"/>
      <c r="C45" s="61"/>
      <c r="D45" s="61"/>
      <c r="E45" s="61"/>
      <c r="F45" s="62"/>
    </row>
    <row r="46" spans="1:12" ht="15" thickBot="1" x14ac:dyDescent="0.35"/>
    <row r="47" spans="1:12" ht="21.6" thickBot="1" x14ac:dyDescent="0.45">
      <c r="A47" s="85" t="s">
        <v>156</v>
      </c>
      <c r="B47" s="86"/>
      <c r="C47" s="86"/>
      <c r="D47" s="86"/>
      <c r="E47" s="86"/>
      <c r="F47" s="87"/>
    </row>
    <row r="48" spans="1:12" x14ac:dyDescent="0.3">
      <c r="A48" s="56"/>
      <c r="B48" s="23"/>
      <c r="C48" s="23"/>
      <c r="D48" s="23"/>
      <c r="E48" s="23"/>
      <c r="F48" s="57"/>
    </row>
    <row r="49" spans="1:19" ht="15" thickBot="1" x14ac:dyDescent="0.35">
      <c r="A49" s="81" t="s">
        <v>133</v>
      </c>
      <c r="B49" s="23"/>
      <c r="C49" s="23"/>
      <c r="D49" s="23"/>
      <c r="E49" s="172">
        <f>+'Payroll Accumulator'!N64</f>
        <v>0</v>
      </c>
      <c r="F49" s="219" t="s">
        <v>115</v>
      </c>
    </row>
    <row r="50" spans="1:19" s="198" customFormat="1" ht="15" thickTop="1" x14ac:dyDescent="0.3">
      <c r="A50" s="201"/>
      <c r="B50" s="202"/>
      <c r="C50" s="202"/>
      <c r="D50" s="202"/>
      <c r="E50" s="215"/>
      <c r="F50" s="205"/>
    </row>
    <row r="51" spans="1:19" ht="15" thickBot="1" x14ac:dyDescent="0.35">
      <c r="A51" s="60"/>
      <c r="B51" s="61"/>
      <c r="C51" s="61"/>
      <c r="D51" s="61"/>
      <c r="E51" s="61"/>
      <c r="F51" s="62"/>
    </row>
    <row r="52" spans="1:19" ht="15" thickBot="1" x14ac:dyDescent="0.35"/>
    <row r="53" spans="1:19" s="197" customFormat="1" x14ac:dyDescent="0.3">
      <c r="A53" s="235" t="s">
        <v>178</v>
      </c>
      <c r="B53" s="54"/>
      <c r="C53" s="54"/>
      <c r="D53" s="54"/>
      <c r="E53" s="54"/>
      <c r="F53" s="54"/>
      <c r="G53" s="54"/>
      <c r="H53" s="55"/>
    </row>
    <row r="54" spans="1:19" s="197" customFormat="1" ht="30.9" customHeight="1" thickBot="1" x14ac:dyDescent="0.35">
      <c r="A54" s="241" t="s">
        <v>179</v>
      </c>
      <c r="B54" s="242"/>
      <c r="C54" s="242"/>
      <c r="D54" s="242"/>
      <c r="E54" s="242"/>
      <c r="F54" s="242"/>
      <c r="G54" s="242"/>
      <c r="H54" s="243"/>
      <c r="I54" s="203"/>
    </row>
    <row r="55" spans="1:19" s="197" customFormat="1" x14ac:dyDescent="0.3"/>
    <row r="57" spans="1:19" s="2" customFormat="1" ht="39.450000000000003" customHeight="1" x14ac:dyDescent="0.4">
      <c r="A57" s="130" t="s">
        <v>61</v>
      </c>
      <c r="B57" s="249" t="s">
        <v>70</v>
      </c>
      <c r="C57" s="249"/>
      <c r="D57" s="249"/>
      <c r="E57" s="249"/>
      <c r="F57" s="249"/>
      <c r="G57" s="249"/>
      <c r="H57" s="249"/>
      <c r="I57" s="249"/>
      <c r="J57" s="134"/>
      <c r="K57" s="134"/>
      <c r="L57" s="134"/>
      <c r="M57" s="137"/>
      <c r="N57" s="134"/>
      <c r="O57" s="132"/>
      <c r="P57" s="134"/>
      <c r="Q57" s="134"/>
      <c r="R57" s="134"/>
      <c r="S57" s="132"/>
    </row>
    <row r="58" spans="1:19" s="2" customFormat="1" ht="21" customHeight="1" x14ac:dyDescent="0.4">
      <c r="A58" s="17"/>
      <c r="B58" s="148" t="s">
        <v>150</v>
      </c>
      <c r="C58" s="17"/>
      <c r="D58" s="17"/>
      <c r="E58" s="136" t="s">
        <v>146</v>
      </c>
      <c r="F58" s="17"/>
      <c r="G58" s="17"/>
      <c r="H58" s="17"/>
      <c r="I58" s="17"/>
      <c r="J58" s="132"/>
      <c r="K58" s="132"/>
      <c r="L58" s="132"/>
      <c r="M58" s="132"/>
      <c r="N58" s="132"/>
      <c r="O58" s="132"/>
      <c r="P58" s="132"/>
      <c r="Q58" s="132"/>
      <c r="R58" s="132"/>
      <c r="S58" s="132"/>
    </row>
    <row r="59" spans="1:19" ht="21" customHeight="1" x14ac:dyDescent="0.4">
      <c r="A59" s="226"/>
      <c r="B59" s="248" t="s">
        <v>66</v>
      </c>
      <c r="C59" s="248"/>
      <c r="D59" s="248"/>
      <c r="E59" s="248"/>
      <c r="F59" s="248"/>
      <c r="G59" s="248"/>
      <c r="H59" s="248"/>
      <c r="I59" s="248"/>
      <c r="J59" s="204"/>
      <c r="K59" s="204"/>
      <c r="L59" s="204"/>
      <c r="M59" s="204"/>
      <c r="N59" s="204"/>
      <c r="O59" s="204"/>
      <c r="P59" s="135"/>
      <c r="Q59" s="135"/>
      <c r="R59" s="135"/>
      <c r="S59" s="19"/>
    </row>
    <row r="60" spans="1:19" ht="20.25" customHeight="1" x14ac:dyDescent="0.4">
      <c r="A60" s="226"/>
      <c r="B60" s="248"/>
      <c r="C60" s="248"/>
      <c r="D60" s="248"/>
      <c r="E60" s="248"/>
      <c r="F60" s="248"/>
      <c r="G60" s="248"/>
      <c r="H60" s="248"/>
      <c r="I60" s="248"/>
      <c r="J60" s="204"/>
      <c r="K60" s="204"/>
      <c r="L60" s="204"/>
      <c r="M60" s="204"/>
      <c r="N60" s="204"/>
      <c r="O60" s="204"/>
      <c r="P60" s="19"/>
      <c r="Q60" s="19"/>
      <c r="R60" s="19"/>
      <c r="S60" s="19"/>
    </row>
    <row r="61" spans="1:19" x14ac:dyDescent="0.3">
      <c r="J61" s="198"/>
      <c r="K61" s="198"/>
      <c r="L61" s="198"/>
      <c r="M61" s="198"/>
      <c r="N61" s="198"/>
      <c r="O61" s="198"/>
      <c r="P61" s="19"/>
      <c r="Q61" s="19"/>
      <c r="R61" s="19"/>
      <c r="S61" s="19"/>
    </row>
    <row r="63" spans="1:19" x14ac:dyDescent="0.3">
      <c r="C63" s="198"/>
    </row>
    <row r="64" spans="1:19" x14ac:dyDescent="0.3">
      <c r="C64" s="198"/>
    </row>
    <row r="65" spans="3:3" x14ac:dyDescent="0.3">
      <c r="C65" s="198"/>
    </row>
    <row r="66" spans="3:3" x14ac:dyDescent="0.3">
      <c r="C66" s="232"/>
    </row>
    <row r="67" spans="3:3" x14ac:dyDescent="0.3">
      <c r="C67" s="198"/>
    </row>
    <row r="68" spans="3:3" x14ac:dyDescent="0.3">
      <c r="C68" s="234"/>
    </row>
    <row r="69" spans="3:3" x14ac:dyDescent="0.3">
      <c r="C69" s="197"/>
    </row>
    <row r="70" spans="3:3" x14ac:dyDescent="0.3">
      <c r="C70" s="203"/>
    </row>
  </sheetData>
  <sheetProtection algorithmName="SHA-512" hashValue="HJvYYfXiLiiDKIiGmIpP3GXYJxaSiTI5rCyEsCSoT0yVdN2wsi0x6JM77GNd3AnppfnLXbcPvBkQXJJZatgdQQ==" saltValue="2STo0/jK4XUhicLz9LNDbg==" spinCount="100000" sheet="1" objects="1" scenarios="1" formatColumns="0" formatRows="0"/>
  <protectedRanges>
    <protectedRange sqref="D6" name="Range1"/>
  </protectedRanges>
  <mergeCells count="6">
    <mergeCell ref="A54:H54"/>
    <mergeCell ref="E4:F5"/>
    <mergeCell ref="E21:G21"/>
    <mergeCell ref="B59:I60"/>
    <mergeCell ref="B57:I57"/>
    <mergeCell ref="G32:I34"/>
  </mergeCells>
  <hyperlinks>
    <hyperlink ref="E58" r:id="rId1" display="at aicpa.org/sba." xr:uid="{4FFECAE0-8D26-496B-AA76-E3FBB96D1A3D}"/>
  </hyperlinks>
  <pageMargins left="0.7" right="0.7" top="0.75" bottom="0.75" header="0.3" footer="0.3"/>
  <pageSetup scale="64"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96E98-F255-44AB-8955-6987BC20A78B}">
  <sheetPr>
    <pageSetUpPr fitToPage="1"/>
  </sheetPr>
  <dimension ref="A1:V32"/>
  <sheetViews>
    <sheetView workbookViewId="0">
      <selection activeCell="E12" sqref="E12:M19"/>
    </sheetView>
  </sheetViews>
  <sheetFormatPr defaultRowHeight="14.4" x14ac:dyDescent="0.3"/>
  <cols>
    <col min="1" max="1" width="21.5546875" customWidth="1"/>
    <col min="2" max="2" width="15" customWidth="1"/>
    <col min="3" max="3" width="13.109375" customWidth="1"/>
    <col min="4" max="4" width="3" customWidth="1"/>
    <col min="5" max="5" width="26" customWidth="1"/>
    <col min="6" max="10" width="15.109375" customWidth="1"/>
    <col min="11" max="11" width="19.6640625" customWidth="1"/>
    <col min="12" max="13" width="15.109375" customWidth="1"/>
    <col min="14" max="14" width="4.33203125" style="23" customWidth="1"/>
    <col min="15" max="15" width="23.5546875" bestFit="1" customWidth="1"/>
    <col min="16" max="16" width="6" customWidth="1"/>
  </cols>
  <sheetData>
    <row r="1" spans="1:16" ht="21" x14ac:dyDescent="0.4">
      <c r="A1" s="24" t="s">
        <v>2</v>
      </c>
      <c r="E1" s="131" t="s">
        <v>62</v>
      </c>
      <c r="F1" s="131"/>
      <c r="G1" s="131"/>
      <c r="H1" s="131"/>
    </row>
    <row r="2" spans="1:16" ht="21" x14ac:dyDescent="0.4">
      <c r="A2" s="24" t="s">
        <v>1</v>
      </c>
    </row>
    <row r="4" spans="1:16" s="7" customFormat="1" ht="18" x14ac:dyDescent="0.35">
      <c r="A4" s="26" t="s">
        <v>42</v>
      </c>
      <c r="N4" s="41"/>
    </row>
    <row r="5" spans="1:16" s="7" customFormat="1" x14ac:dyDescent="0.3">
      <c r="A5" s="7" t="s">
        <v>63</v>
      </c>
      <c r="N5" s="41"/>
    </row>
    <row r="6" spans="1:16" s="7" customFormat="1" ht="15" thickBot="1" x14ac:dyDescent="0.35">
      <c r="N6" s="41"/>
    </row>
    <row r="7" spans="1:16" s="7" customFormat="1" ht="75" customHeight="1" thickBot="1" x14ac:dyDescent="0.35">
      <c r="A7" s="185" t="s">
        <v>119</v>
      </c>
      <c r="B7" s="46"/>
      <c r="C7" s="254" t="s">
        <v>158</v>
      </c>
      <c r="D7" s="255"/>
      <c r="E7" s="255"/>
      <c r="F7" s="255"/>
      <c r="G7" s="255"/>
      <c r="H7" s="255"/>
      <c r="I7" s="255"/>
      <c r="J7" s="255"/>
      <c r="K7" s="256"/>
      <c r="L7" s="184"/>
      <c r="M7" s="184"/>
      <c r="N7" s="184"/>
      <c r="O7" s="184"/>
    </row>
    <row r="8" spans="1:16" s="7" customFormat="1" x14ac:dyDescent="0.3">
      <c r="B8" s="8"/>
      <c r="C8" s="184"/>
      <c r="D8" s="184"/>
      <c r="E8" s="253" t="s">
        <v>80</v>
      </c>
      <c r="F8" s="253"/>
      <c r="G8" s="253"/>
      <c r="H8" s="253"/>
      <c r="I8" s="253"/>
      <c r="J8" s="253"/>
      <c r="K8" s="253"/>
      <c r="L8" s="253"/>
      <c r="M8" s="253"/>
      <c r="N8" s="184"/>
      <c r="O8" s="184"/>
    </row>
    <row r="9" spans="1:16" s="7" customFormat="1" x14ac:dyDescent="0.3">
      <c r="A9" s="252" t="s">
        <v>36</v>
      </c>
      <c r="B9" s="266" t="s">
        <v>5</v>
      </c>
      <c r="C9" s="266" t="s">
        <v>6</v>
      </c>
      <c r="D9" s="184"/>
      <c r="E9" s="266" t="s">
        <v>79</v>
      </c>
      <c r="F9" s="252" t="s">
        <v>29</v>
      </c>
      <c r="G9" s="252" t="s">
        <v>30</v>
      </c>
      <c r="H9" s="252" t="s">
        <v>31</v>
      </c>
      <c r="I9" s="252" t="s">
        <v>32</v>
      </c>
      <c r="J9" s="252" t="s">
        <v>33</v>
      </c>
      <c r="K9" s="252" t="s">
        <v>34</v>
      </c>
      <c r="L9" s="252" t="s">
        <v>35</v>
      </c>
      <c r="M9" s="252" t="s">
        <v>28</v>
      </c>
      <c r="N9" s="184"/>
      <c r="O9" s="184"/>
      <c r="P9" s="41"/>
    </row>
    <row r="10" spans="1:16" s="7" customFormat="1" ht="42" customHeight="1" x14ac:dyDescent="0.3">
      <c r="A10" s="253"/>
      <c r="B10" s="267"/>
      <c r="C10" s="267"/>
      <c r="D10" s="184"/>
      <c r="E10" s="267"/>
      <c r="F10" s="253"/>
      <c r="G10" s="253"/>
      <c r="H10" s="253"/>
      <c r="I10" s="253"/>
      <c r="J10" s="253"/>
      <c r="K10" s="253"/>
      <c r="L10" s="253"/>
      <c r="M10" s="253"/>
      <c r="N10" s="184"/>
      <c r="O10" s="184"/>
      <c r="P10" s="41"/>
    </row>
    <row r="11" spans="1:16" s="7" customFormat="1" ht="23.25" customHeight="1" x14ac:dyDescent="0.3">
      <c r="A11" s="12"/>
      <c r="B11" s="12"/>
      <c r="C11" s="12"/>
      <c r="D11" s="12"/>
      <c r="E11" s="11"/>
      <c r="F11" s="11"/>
      <c r="G11" s="11"/>
      <c r="H11" s="11"/>
      <c r="I11" s="11"/>
      <c r="J11" s="11"/>
      <c r="K11" s="11"/>
      <c r="L11" s="11"/>
      <c r="M11" s="11"/>
      <c r="N11" s="43"/>
      <c r="O11" s="11"/>
    </row>
    <row r="12" spans="1:16" s="7" customFormat="1" x14ac:dyDescent="0.3">
      <c r="A12" s="12">
        <v>1</v>
      </c>
      <c r="B12" s="42" t="str">
        <f>IF(B7=0," ",B7)</f>
        <v xml:space="preserve"> </v>
      </c>
      <c r="C12" s="42" t="str">
        <f>IF($B$7=0,"",B12+6)</f>
        <v/>
      </c>
      <c r="D12" s="42"/>
      <c r="E12" s="47"/>
      <c r="F12" s="47"/>
      <c r="G12" s="47"/>
      <c r="H12" s="47"/>
      <c r="I12" s="47"/>
      <c r="J12" s="47"/>
      <c r="K12" s="47"/>
      <c r="L12" s="47"/>
      <c r="M12" s="47"/>
      <c r="N12" s="48"/>
      <c r="O12" s="49">
        <f t="shared" ref="O12:O19" si="0">SUM(E12:M12)</f>
        <v>0</v>
      </c>
    </row>
    <row r="13" spans="1:16" s="7" customFormat="1" x14ac:dyDescent="0.3">
      <c r="A13" s="12">
        <v>2</v>
      </c>
      <c r="B13" s="42" t="str">
        <f>IF($B$7=0," ",C12+1)</f>
        <v xml:space="preserve"> </v>
      </c>
      <c r="C13" s="42" t="str">
        <f>IF($B$7=0,"",B13+6)</f>
        <v/>
      </c>
      <c r="D13" s="42"/>
      <c r="E13" s="47"/>
      <c r="F13" s="47"/>
      <c r="G13" s="47"/>
      <c r="H13" s="47"/>
      <c r="I13" s="47"/>
      <c r="J13" s="47"/>
      <c r="K13" s="47"/>
      <c r="L13" s="47"/>
      <c r="M13" s="47"/>
      <c r="N13" s="48"/>
      <c r="O13" s="49">
        <f t="shared" si="0"/>
        <v>0</v>
      </c>
    </row>
    <row r="14" spans="1:16" s="7" customFormat="1" x14ac:dyDescent="0.3">
      <c r="A14" s="12">
        <v>3</v>
      </c>
      <c r="B14" s="42" t="str">
        <f t="shared" ref="B14:B19" si="1">IF($B$7=0," ",C13+1)</f>
        <v xml:space="preserve"> </v>
      </c>
      <c r="C14" s="42" t="str">
        <f>IF($B$7=0,"",B14+6)</f>
        <v/>
      </c>
      <c r="D14" s="42"/>
      <c r="E14" s="47"/>
      <c r="F14" s="47"/>
      <c r="G14" s="47"/>
      <c r="H14" s="47"/>
      <c r="I14" s="47"/>
      <c r="J14" s="47"/>
      <c r="K14" s="47"/>
      <c r="L14" s="47"/>
      <c r="M14" s="47"/>
      <c r="N14" s="48"/>
      <c r="O14" s="49">
        <f t="shared" si="0"/>
        <v>0</v>
      </c>
    </row>
    <row r="15" spans="1:16" s="7" customFormat="1" x14ac:dyDescent="0.3">
      <c r="A15" s="12">
        <v>4</v>
      </c>
      <c r="B15" s="42" t="str">
        <f t="shared" si="1"/>
        <v xml:space="preserve"> </v>
      </c>
      <c r="C15" s="42" t="str">
        <f t="shared" ref="C15:C19" si="2">IF($B$7=0,"",B15+6)</f>
        <v/>
      </c>
      <c r="D15" s="42"/>
      <c r="E15" s="47"/>
      <c r="F15" s="47"/>
      <c r="G15" s="47"/>
      <c r="H15" s="47"/>
      <c r="I15" s="47"/>
      <c r="J15" s="47"/>
      <c r="K15" s="47"/>
      <c r="L15" s="47"/>
      <c r="M15" s="47"/>
      <c r="N15" s="48"/>
      <c r="O15" s="49">
        <f t="shared" si="0"/>
        <v>0</v>
      </c>
    </row>
    <row r="16" spans="1:16" s="7" customFormat="1" x14ac:dyDescent="0.3">
      <c r="A16" s="12">
        <v>5</v>
      </c>
      <c r="B16" s="42" t="str">
        <f t="shared" si="1"/>
        <v xml:space="preserve"> </v>
      </c>
      <c r="C16" s="42" t="str">
        <f t="shared" si="2"/>
        <v/>
      </c>
      <c r="D16" s="42"/>
      <c r="E16" s="47"/>
      <c r="F16" s="47"/>
      <c r="G16" s="47"/>
      <c r="H16" s="47"/>
      <c r="I16" s="47"/>
      <c r="J16" s="47"/>
      <c r="K16" s="47"/>
      <c r="L16" s="47"/>
      <c r="M16" s="47"/>
      <c r="N16" s="48"/>
      <c r="O16" s="49">
        <f t="shared" si="0"/>
        <v>0</v>
      </c>
    </row>
    <row r="17" spans="1:22" s="7" customFormat="1" x14ac:dyDescent="0.3">
      <c r="A17" s="12">
        <v>6</v>
      </c>
      <c r="B17" s="42" t="str">
        <f t="shared" si="1"/>
        <v xml:space="preserve"> </v>
      </c>
      <c r="C17" s="42" t="str">
        <f t="shared" si="2"/>
        <v/>
      </c>
      <c r="D17" s="42"/>
      <c r="E17" s="47"/>
      <c r="F17" s="47"/>
      <c r="G17" s="47"/>
      <c r="H17" s="47"/>
      <c r="I17" s="47"/>
      <c r="J17" s="47"/>
      <c r="K17" s="47"/>
      <c r="L17" s="47"/>
      <c r="M17" s="47"/>
      <c r="N17" s="48"/>
      <c r="O17" s="49">
        <f t="shared" si="0"/>
        <v>0</v>
      </c>
    </row>
    <row r="18" spans="1:22" s="7" customFormat="1" x14ac:dyDescent="0.3">
      <c r="A18" s="12">
        <v>7</v>
      </c>
      <c r="B18" s="42" t="str">
        <f t="shared" si="1"/>
        <v xml:space="preserve"> </v>
      </c>
      <c r="C18" s="42" t="str">
        <f t="shared" si="2"/>
        <v/>
      </c>
      <c r="D18" s="42"/>
      <c r="E18" s="47"/>
      <c r="F18" s="47"/>
      <c r="G18" s="47"/>
      <c r="H18" s="47"/>
      <c r="I18" s="47"/>
      <c r="J18" s="47"/>
      <c r="K18" s="47"/>
      <c r="L18" s="47"/>
      <c r="M18" s="47"/>
      <c r="N18" s="48"/>
      <c r="O18" s="49">
        <f t="shared" si="0"/>
        <v>0</v>
      </c>
    </row>
    <row r="19" spans="1:22" s="7" customFormat="1" x14ac:dyDescent="0.3">
      <c r="A19" s="12">
        <v>8</v>
      </c>
      <c r="B19" s="42" t="str">
        <f t="shared" si="1"/>
        <v xml:space="preserve"> </v>
      </c>
      <c r="C19" s="42" t="str">
        <f t="shared" si="2"/>
        <v/>
      </c>
      <c r="D19" s="42"/>
      <c r="E19" s="50"/>
      <c r="F19" s="50"/>
      <c r="G19" s="50"/>
      <c r="H19" s="50"/>
      <c r="I19" s="50"/>
      <c r="J19" s="50"/>
      <c r="K19" s="50"/>
      <c r="L19" s="50"/>
      <c r="M19" s="50"/>
      <c r="N19" s="48"/>
      <c r="O19" s="51">
        <f t="shared" si="0"/>
        <v>0</v>
      </c>
    </row>
    <row r="20" spans="1:22" s="7" customFormat="1" x14ac:dyDescent="0.3">
      <c r="E20" s="49"/>
      <c r="F20" s="49"/>
      <c r="G20" s="49"/>
      <c r="H20" s="49"/>
      <c r="I20" s="49"/>
      <c r="J20" s="49"/>
      <c r="K20" s="49"/>
      <c r="L20" s="49"/>
      <c r="M20" s="49"/>
      <c r="N20" s="48"/>
      <c r="O20" s="190"/>
      <c r="Q20" s="92"/>
      <c r="R20" s="92"/>
      <c r="S20" s="92"/>
      <c r="T20" s="92"/>
      <c r="U20" s="92"/>
      <c r="V20" s="92"/>
    </row>
    <row r="21" spans="1:22" s="7" customFormat="1" ht="15" thickBot="1" x14ac:dyDescent="0.35">
      <c r="C21" s="12" t="s">
        <v>4</v>
      </c>
      <c r="E21" s="52">
        <f>SUM(E12:E19)</f>
        <v>0</v>
      </c>
      <c r="F21" s="52">
        <f t="shared" ref="F21:L21" si="3">SUM(F12:F19)</f>
        <v>0</v>
      </c>
      <c r="G21" s="52">
        <f t="shared" si="3"/>
        <v>0</v>
      </c>
      <c r="H21" s="52">
        <f t="shared" si="3"/>
        <v>0</v>
      </c>
      <c r="I21" s="52">
        <f t="shared" si="3"/>
        <v>0</v>
      </c>
      <c r="J21" s="52">
        <f t="shared" si="3"/>
        <v>0</v>
      </c>
      <c r="K21" s="52">
        <f t="shared" si="3"/>
        <v>0</v>
      </c>
      <c r="L21" s="52">
        <f t="shared" si="3"/>
        <v>0</v>
      </c>
      <c r="M21" s="52">
        <f>SUM(M12:M19)</f>
        <v>0</v>
      </c>
      <c r="N21" s="48"/>
      <c r="O21" s="192">
        <f>SUM(O12:O19)</f>
        <v>0</v>
      </c>
      <c r="Q21" s="92"/>
      <c r="R21" s="92"/>
      <c r="S21" s="92"/>
      <c r="T21" s="92"/>
      <c r="U21" s="92"/>
      <c r="V21" s="92"/>
    </row>
    <row r="22" spans="1:22" s="7" customFormat="1" ht="15.6" thickTop="1" thickBot="1" x14ac:dyDescent="0.35">
      <c r="N22" s="41"/>
      <c r="O22" s="191" t="s">
        <v>129</v>
      </c>
      <c r="P22" s="92"/>
      <c r="Q22" s="92"/>
      <c r="R22" s="92"/>
      <c r="S22" s="92"/>
      <c r="T22" s="92"/>
      <c r="U22" s="92"/>
      <c r="V22" s="92"/>
    </row>
    <row r="23" spans="1:22" ht="15" customHeight="1" x14ac:dyDescent="0.3">
      <c r="A23" s="257" t="s">
        <v>120</v>
      </c>
      <c r="B23" s="258"/>
      <c r="C23" s="258"/>
      <c r="D23" s="258"/>
      <c r="E23" s="258"/>
      <c r="F23" s="258"/>
      <c r="G23" s="258"/>
      <c r="H23" s="258"/>
      <c r="I23" s="258"/>
      <c r="J23" s="258"/>
      <c r="K23" s="258"/>
      <c r="L23" s="258"/>
      <c r="M23" s="259"/>
      <c r="O23" s="191" t="s">
        <v>130</v>
      </c>
      <c r="P23" s="198"/>
      <c r="Q23" s="19"/>
      <c r="R23" s="19"/>
    </row>
    <row r="24" spans="1:22" ht="15" customHeight="1" x14ac:dyDescent="0.3">
      <c r="A24" s="260"/>
      <c r="B24" s="261"/>
      <c r="C24" s="261"/>
      <c r="D24" s="261"/>
      <c r="E24" s="261"/>
      <c r="F24" s="261"/>
      <c r="G24" s="261"/>
      <c r="H24" s="261"/>
      <c r="I24" s="261"/>
      <c r="J24" s="261"/>
      <c r="K24" s="261"/>
      <c r="L24" s="261"/>
      <c r="M24" s="262"/>
    </row>
    <row r="25" spans="1:22" ht="5.25" customHeight="1" x14ac:dyDescent="0.3">
      <c r="A25" s="260"/>
      <c r="B25" s="261"/>
      <c r="C25" s="261"/>
      <c r="D25" s="261"/>
      <c r="E25" s="261"/>
      <c r="F25" s="261"/>
      <c r="G25" s="261"/>
      <c r="H25" s="261"/>
      <c r="I25" s="261"/>
      <c r="J25" s="261"/>
      <c r="K25" s="261"/>
      <c r="L25" s="261"/>
      <c r="M25" s="262"/>
    </row>
    <row r="26" spans="1:22" ht="6" customHeight="1" thickBot="1" x14ac:dyDescent="0.35">
      <c r="A26" s="263"/>
      <c r="B26" s="264"/>
      <c r="C26" s="264"/>
      <c r="D26" s="264"/>
      <c r="E26" s="264"/>
      <c r="F26" s="264"/>
      <c r="G26" s="264"/>
      <c r="H26" s="264"/>
      <c r="I26" s="264"/>
      <c r="J26" s="264"/>
      <c r="K26" s="264"/>
      <c r="L26" s="264"/>
      <c r="M26" s="265"/>
    </row>
    <row r="28" spans="1:22" s="2" customFormat="1" ht="22.35" customHeight="1" x14ac:dyDescent="0.4">
      <c r="A28" s="130" t="s">
        <v>61</v>
      </c>
      <c r="B28" s="133" t="s">
        <v>149</v>
      </c>
      <c r="C28" s="133"/>
      <c r="D28" s="133"/>
      <c r="E28" s="133"/>
      <c r="F28" s="133"/>
      <c r="G28" s="133"/>
      <c r="H28" s="133"/>
      <c r="I28" s="133"/>
      <c r="J28" s="133"/>
      <c r="K28" s="133"/>
      <c r="L28" s="17"/>
      <c r="M28" s="133"/>
      <c r="N28" s="132"/>
      <c r="O28" s="134"/>
      <c r="P28" s="134"/>
      <c r="Q28" s="134"/>
      <c r="R28" s="132"/>
    </row>
    <row r="29" spans="1:22" s="2" customFormat="1" ht="22.35" customHeight="1" x14ac:dyDescent="0.4">
      <c r="A29" s="130"/>
      <c r="B29" s="136" t="s">
        <v>146</v>
      </c>
      <c r="C29" s="133"/>
      <c r="D29" s="133"/>
      <c r="E29" s="133"/>
      <c r="F29" s="133"/>
      <c r="G29" s="133"/>
      <c r="H29" s="133"/>
      <c r="I29" s="133"/>
      <c r="J29" s="133"/>
      <c r="K29" s="133"/>
      <c r="L29" s="136"/>
      <c r="M29" s="133"/>
      <c r="N29" s="132"/>
      <c r="O29" s="134"/>
      <c r="P29" s="134"/>
      <c r="Q29" s="134"/>
      <c r="R29" s="132"/>
    </row>
    <row r="30" spans="1:22" s="2" customFormat="1" ht="21" customHeight="1" x14ac:dyDescent="0.4">
      <c r="A30" s="17"/>
      <c r="B30" s="240" t="s">
        <v>64</v>
      </c>
      <c r="C30" s="240"/>
      <c r="D30" s="240"/>
      <c r="E30" s="240"/>
      <c r="F30" s="240"/>
      <c r="G30" s="240"/>
      <c r="H30" s="240"/>
      <c r="I30" s="240"/>
      <c r="J30" s="240"/>
      <c r="K30" s="240"/>
      <c r="L30" s="240"/>
      <c r="M30" s="240"/>
      <c r="N30" s="135"/>
      <c r="O30" s="135"/>
      <c r="P30" s="135"/>
      <c r="Q30" s="135"/>
      <c r="R30" s="132"/>
    </row>
    <row r="31" spans="1:22" s="19" customFormat="1" ht="19.5" customHeight="1" x14ac:dyDescent="0.4">
      <c r="B31" s="135"/>
      <c r="C31" s="135"/>
      <c r="D31" s="135"/>
      <c r="E31" s="135"/>
      <c r="F31" s="135"/>
      <c r="G31" s="135"/>
      <c r="H31" s="135"/>
      <c r="I31" s="135"/>
      <c r="J31" s="135"/>
      <c r="K31" s="135"/>
      <c r="L31" s="135"/>
      <c r="M31" s="135"/>
      <c r="N31" s="135"/>
      <c r="O31" s="135"/>
    </row>
    <row r="32" spans="1:22" ht="6" customHeight="1" x14ac:dyDescent="0.3"/>
  </sheetData>
  <sheetProtection algorithmName="SHA-512" hashValue="U8u5bMF8X6ZO4YO/0Tn93a3XFm5Uw+AP7xbNlbJm1QViIwBOWqQyGLr20UUhVkguN2b6otSC81qR+jjYCSbHrQ==" saltValue="YMREypSJqwe3DJETH1GaTg==" spinCount="100000" sheet="1" objects="1" scenarios="1" formatColumns="0" formatRows="0"/>
  <protectedRanges>
    <protectedRange sqref="B7 E12:M19" name="Range1"/>
  </protectedRanges>
  <mergeCells count="16">
    <mergeCell ref="L9:L10"/>
    <mergeCell ref="C7:K7"/>
    <mergeCell ref="A23:M26"/>
    <mergeCell ref="M9:M10"/>
    <mergeCell ref="B30:M30"/>
    <mergeCell ref="E8:M8"/>
    <mergeCell ref="E9:E10"/>
    <mergeCell ref="F9:F10"/>
    <mergeCell ref="G9:G10"/>
    <mergeCell ref="H9:H10"/>
    <mergeCell ref="I9:I10"/>
    <mergeCell ref="J9:J10"/>
    <mergeCell ref="K9:K10"/>
    <mergeCell ref="A9:A10"/>
    <mergeCell ref="B9:B10"/>
    <mergeCell ref="C9:C10"/>
  </mergeCells>
  <hyperlinks>
    <hyperlink ref="B29" r:id="rId1" display="at aicpa.org/sba." xr:uid="{D41D32C0-5B68-4864-A0EA-2B2F991620FD}"/>
  </hyperlinks>
  <pageMargins left="0.7" right="0.7" top="0.75" bottom="0.75" header="0.3" footer="0.3"/>
  <pageSetup scale="51"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95999-F049-43B6-8838-8FC6592281A7}">
  <sheetPr>
    <pageSetUpPr fitToPage="1"/>
  </sheetPr>
  <dimension ref="A1:AH62"/>
  <sheetViews>
    <sheetView topLeftCell="D25" workbookViewId="0">
      <selection activeCell="T31" sqref="T31:W49"/>
    </sheetView>
  </sheetViews>
  <sheetFormatPr defaultColWidth="9.109375" defaultRowHeight="14.4" x14ac:dyDescent="0.3"/>
  <cols>
    <col min="1" max="1" width="13.5546875" style="7" customWidth="1"/>
    <col min="2" max="2" width="16.33203125" style="7" customWidth="1"/>
    <col min="3" max="3" width="17.88671875" style="7" customWidth="1"/>
    <col min="4" max="4" width="19.88671875" style="7" customWidth="1"/>
    <col min="5" max="5" width="12.109375" style="7" customWidth="1"/>
    <col min="6" max="6" width="10.6640625" style="7" customWidth="1"/>
    <col min="7" max="7" width="11.109375" style="7" customWidth="1"/>
    <col min="8" max="8" width="10.6640625" style="7" customWidth="1"/>
    <col min="9" max="9" width="3.6640625" style="7" customWidth="1"/>
    <col min="10" max="10" width="11" style="7" customWidth="1"/>
    <col min="11" max="11" width="10.6640625" style="7" customWidth="1"/>
    <col min="12" max="12" width="11.33203125" style="7" customWidth="1"/>
    <col min="13" max="14" width="10.6640625" style="7" customWidth="1"/>
    <col min="15" max="15" width="13.88671875" style="7" customWidth="1"/>
    <col min="16" max="16" width="10" style="7" customWidth="1"/>
    <col min="17" max="17" width="9.109375" style="7"/>
    <col min="18" max="18" width="12.44140625" style="7" customWidth="1"/>
    <col min="19" max="19" width="12.5546875" style="7" customWidth="1"/>
    <col min="20" max="21" width="11.6640625" style="7" customWidth="1"/>
    <col min="22" max="22" width="9.109375" style="7"/>
    <col min="23" max="23" width="12.88671875" style="7" customWidth="1"/>
    <col min="24" max="16384" width="9.109375" style="7"/>
  </cols>
  <sheetData>
    <row r="1" spans="1:16" ht="21" x14ac:dyDescent="0.4">
      <c r="A1" s="24" t="s">
        <v>2</v>
      </c>
      <c r="E1" s="131" t="s">
        <v>62</v>
      </c>
      <c r="F1" s="131"/>
      <c r="G1" s="131"/>
      <c r="H1" s="131"/>
    </row>
    <row r="2" spans="1:16" ht="21" x14ac:dyDescent="0.4">
      <c r="A2" s="24" t="s">
        <v>1</v>
      </c>
    </row>
    <row r="3" spans="1:16" ht="21" x14ac:dyDescent="0.4">
      <c r="A3" s="24"/>
    </row>
    <row r="4" spans="1:16" ht="18" x14ac:dyDescent="0.35">
      <c r="A4" s="26" t="s">
        <v>12</v>
      </c>
    </row>
    <row r="5" spans="1:16" ht="14.25" customHeight="1" x14ac:dyDescent="0.3">
      <c r="A5" s="268" t="s">
        <v>144</v>
      </c>
      <c r="B5" s="268"/>
      <c r="C5" s="268"/>
      <c r="D5" s="268"/>
      <c r="E5" s="268"/>
      <c r="F5" s="268"/>
      <c r="G5" s="268"/>
      <c r="H5" s="268"/>
      <c r="I5" s="268"/>
      <c r="J5" s="268"/>
      <c r="K5" s="268"/>
      <c r="L5" s="268"/>
      <c r="M5" s="268"/>
      <c r="N5" s="268"/>
      <c r="O5" s="268"/>
      <c r="P5" s="268"/>
    </row>
    <row r="6" spans="1:16" x14ac:dyDescent="0.3">
      <c r="A6" s="268"/>
      <c r="B6" s="268"/>
      <c r="C6" s="268"/>
      <c r="D6" s="268"/>
      <c r="E6" s="268"/>
      <c r="F6" s="268"/>
      <c r="G6" s="268"/>
      <c r="H6" s="268"/>
      <c r="I6" s="268"/>
      <c r="J6" s="268"/>
      <c r="K6" s="268"/>
      <c r="L6" s="268"/>
      <c r="M6" s="268"/>
      <c r="N6" s="268"/>
      <c r="O6" s="268"/>
      <c r="P6" s="268"/>
    </row>
    <row r="7" spans="1:16" x14ac:dyDescent="0.3">
      <c r="F7" s="184"/>
      <c r="G7" s="184"/>
      <c r="H7" s="184"/>
      <c r="I7" s="184"/>
      <c r="J7" s="184"/>
      <c r="K7" s="184"/>
      <c r="L7" s="184"/>
      <c r="M7" s="184"/>
      <c r="N7" s="184"/>
      <c r="O7" s="184"/>
      <c r="P7" s="184"/>
    </row>
    <row r="8" spans="1:16" ht="15.75" customHeight="1" x14ac:dyDescent="0.3">
      <c r="A8" s="12" t="s">
        <v>13</v>
      </c>
      <c r="F8" s="184"/>
      <c r="G8" s="184"/>
      <c r="H8" s="184"/>
      <c r="I8" s="184"/>
      <c r="J8" s="184"/>
      <c r="K8" s="184"/>
      <c r="L8" s="184"/>
      <c r="M8" s="184"/>
      <c r="N8" s="184"/>
      <c r="O8" s="184"/>
      <c r="P8" s="184"/>
    </row>
    <row r="9" spans="1:16" ht="15.75" customHeight="1" x14ac:dyDescent="0.3">
      <c r="A9" s="12">
        <v>1</v>
      </c>
      <c r="B9" s="7" t="s">
        <v>121</v>
      </c>
      <c r="F9" s="184"/>
      <c r="G9" s="184"/>
      <c r="H9" s="184"/>
      <c r="I9" s="184"/>
      <c r="J9" s="184"/>
      <c r="K9" s="184"/>
      <c r="L9" s="184"/>
      <c r="M9" s="184"/>
      <c r="N9" s="184"/>
      <c r="O9" s="184"/>
      <c r="P9" s="184"/>
    </row>
    <row r="10" spans="1:16" x14ac:dyDescent="0.3">
      <c r="A10" s="12">
        <v>2</v>
      </c>
      <c r="B10" s="7" t="s">
        <v>14</v>
      </c>
    </row>
    <row r="11" spans="1:16" x14ac:dyDescent="0.3">
      <c r="A11" s="12"/>
      <c r="C11" s="7" t="s">
        <v>81</v>
      </c>
    </row>
    <row r="12" spans="1:16" x14ac:dyDescent="0.3">
      <c r="A12" s="12"/>
      <c r="C12" s="7" t="s">
        <v>20</v>
      </c>
    </row>
    <row r="13" spans="1:16" x14ac:dyDescent="0.3">
      <c r="A13" s="12"/>
      <c r="C13" s="7" t="s">
        <v>27</v>
      </c>
    </row>
    <row r="14" spans="1:16" x14ac:dyDescent="0.3">
      <c r="A14" s="12">
        <v>3</v>
      </c>
      <c r="B14" s="7" t="s">
        <v>86</v>
      </c>
    </row>
    <row r="16" spans="1:16" ht="29.4" thickBot="1" x14ac:dyDescent="0.35">
      <c r="A16" s="27" t="s">
        <v>65</v>
      </c>
      <c r="B16" s="138" t="str">
        <f>IF(+'Non-Payroll Expense Tracking'!B7="","",'Non-Payroll Expense Tracking'!B7)</f>
        <v/>
      </c>
      <c r="C16" s="139"/>
      <c r="D16" s="92"/>
      <c r="E16" s="92"/>
      <c r="F16" s="92"/>
      <c r="G16" s="92"/>
      <c r="H16" s="92"/>
      <c r="I16" s="92"/>
      <c r="J16" s="92"/>
      <c r="K16" s="92"/>
    </row>
    <row r="17" spans="1:34" ht="14.25" customHeight="1" x14ac:dyDescent="0.3">
      <c r="B17" s="29" t="s">
        <v>22</v>
      </c>
      <c r="C17" s="30"/>
      <c r="D17" s="31"/>
      <c r="E17" s="41"/>
      <c r="F17" s="41"/>
    </row>
    <row r="18" spans="1:34" ht="14.25" customHeight="1" x14ac:dyDescent="0.3">
      <c r="B18" s="32"/>
      <c r="C18" s="33"/>
      <c r="D18" s="34"/>
      <c r="E18" s="68"/>
      <c r="F18" s="68"/>
    </row>
    <row r="19" spans="1:34" ht="13.5" customHeight="1" x14ac:dyDescent="0.3">
      <c r="B19" s="35" t="s">
        <v>8</v>
      </c>
      <c r="C19" s="33"/>
      <c r="D19" s="156">
        <f>+H41</f>
        <v>0</v>
      </c>
      <c r="E19" s="68"/>
      <c r="F19" s="68"/>
      <c r="H19" s="92"/>
    </row>
    <row r="20" spans="1:34" ht="14.25" customHeight="1" x14ac:dyDescent="0.3">
      <c r="B20" s="35"/>
      <c r="C20" s="33"/>
      <c r="D20" s="157"/>
      <c r="E20" s="95"/>
      <c r="F20" s="68"/>
      <c r="H20" s="139"/>
    </row>
    <row r="21" spans="1:34" ht="45" customHeight="1" x14ac:dyDescent="0.3">
      <c r="B21" s="276" t="s">
        <v>159</v>
      </c>
      <c r="C21" s="277"/>
      <c r="D21" s="157">
        <f>IF(P41&lt;X52,P41,IF(X52&lt;P41,X52,(IF(P41=X52,P41,""))))</f>
        <v>0</v>
      </c>
      <c r="E21" s="96"/>
      <c r="F21" s="68"/>
      <c r="H21" s="92"/>
    </row>
    <row r="22" spans="1:34" ht="14.25" customHeight="1" x14ac:dyDescent="0.3">
      <c r="B22" s="273" t="str">
        <f>IF(AND(P41&lt;1,X52&lt;1),"PLEASE ENTER DATA IN A COMPARATIVE PERIOD","")</f>
        <v>PLEASE ENTER DATA IN A COMPARATIVE PERIOD</v>
      </c>
      <c r="C22" s="274"/>
      <c r="D22" s="275"/>
      <c r="E22" s="96"/>
      <c r="F22" s="68"/>
      <c r="G22" s="92"/>
      <c r="H22" s="139"/>
      <c r="I22" s="92"/>
      <c r="J22" s="92"/>
      <c r="K22" s="92"/>
      <c r="L22" s="92"/>
    </row>
    <row r="23" spans="1:34" ht="15.6" x14ac:dyDescent="0.3">
      <c r="B23" s="32" t="s">
        <v>122</v>
      </c>
      <c r="C23" s="128"/>
      <c r="D23" s="44">
        <f>+IF((D21-D19)&lt;0,0,(D21-D19))</f>
        <v>0</v>
      </c>
      <c r="E23" s="129"/>
      <c r="F23" s="129"/>
      <c r="G23" s="92"/>
      <c r="H23" s="92"/>
      <c r="I23" s="92"/>
      <c r="J23" s="92"/>
    </row>
    <row r="24" spans="1:34" ht="14.25" customHeight="1" x14ac:dyDescent="0.3">
      <c r="B24" s="35"/>
      <c r="C24" s="33"/>
      <c r="D24" s="44"/>
      <c r="E24" s="97"/>
      <c r="F24" s="97"/>
      <c r="G24" s="92"/>
      <c r="H24" s="92"/>
      <c r="I24" s="93"/>
      <c r="J24" s="93"/>
      <c r="K24" s="93"/>
    </row>
    <row r="25" spans="1:34" ht="14.25" customHeight="1" thickBot="1" x14ac:dyDescent="0.35">
      <c r="B25" s="37" t="s">
        <v>41</v>
      </c>
      <c r="C25" s="38"/>
      <c r="D25" s="158">
        <f>IFERROR(((D23/D21)),0)</f>
        <v>0</v>
      </c>
      <c r="E25" s="221" t="s">
        <v>123</v>
      </c>
      <c r="F25" s="222"/>
      <c r="G25" s="223"/>
      <c r="H25" s="224"/>
      <c r="I25" s="224"/>
      <c r="J25" s="93"/>
      <c r="K25" s="93"/>
    </row>
    <row r="26" spans="1:34" ht="14.25" customHeight="1" x14ac:dyDescent="0.3">
      <c r="G26" s="69"/>
      <c r="H26" s="101"/>
      <c r="J26" s="269" t="s">
        <v>26</v>
      </c>
      <c r="K26" s="269"/>
      <c r="L26" s="269"/>
      <c r="M26" s="269"/>
      <c r="N26" s="269"/>
      <c r="O26" s="269"/>
      <c r="P26" s="269"/>
      <c r="Q26" s="88"/>
    </row>
    <row r="27" spans="1:34" ht="15" customHeight="1" thickBot="1" x14ac:dyDescent="0.35">
      <c r="B27" s="8"/>
      <c r="J27" s="127"/>
      <c r="K27" s="127"/>
      <c r="L27" s="127"/>
      <c r="M27" s="127"/>
      <c r="N27" s="127"/>
      <c r="O27" s="127"/>
      <c r="P27" s="127"/>
      <c r="Q27" s="88"/>
      <c r="R27" s="269" t="s">
        <v>21</v>
      </c>
      <c r="S27" s="269"/>
      <c r="T27" s="269"/>
      <c r="U27" s="269"/>
      <c r="V27" s="269"/>
      <c r="W27" s="269"/>
      <c r="X27" s="269"/>
    </row>
    <row r="28" spans="1:34" ht="14.25" customHeight="1" thickBot="1" x14ac:dyDescent="0.35">
      <c r="B28" s="270" t="s">
        <v>8</v>
      </c>
      <c r="C28" s="271"/>
      <c r="D28" s="271"/>
      <c r="E28" s="271"/>
      <c r="F28" s="271"/>
      <c r="G28" s="271"/>
      <c r="H28" s="272"/>
      <c r="J28" s="270" t="s">
        <v>9</v>
      </c>
      <c r="K28" s="271"/>
      <c r="L28" s="271"/>
      <c r="M28" s="271"/>
      <c r="N28" s="271"/>
      <c r="O28" s="271"/>
      <c r="P28" s="272"/>
      <c r="Q28" s="161" t="s">
        <v>15</v>
      </c>
      <c r="R28" s="270" t="s">
        <v>10</v>
      </c>
      <c r="S28" s="271"/>
      <c r="T28" s="271"/>
      <c r="U28" s="271"/>
      <c r="V28" s="271"/>
      <c r="W28" s="271"/>
      <c r="X28" s="272"/>
    </row>
    <row r="29" spans="1:34" s="9" customFormat="1" x14ac:dyDescent="0.3">
      <c r="Q29" s="89"/>
    </row>
    <row r="30" spans="1:34" s="10" customFormat="1" ht="72" x14ac:dyDescent="0.3">
      <c r="B30" s="14" t="s">
        <v>173</v>
      </c>
      <c r="C30" s="14" t="s">
        <v>174</v>
      </c>
      <c r="D30" s="159" t="s">
        <v>95</v>
      </c>
      <c r="E30" s="159" t="s">
        <v>97</v>
      </c>
      <c r="F30" s="159" t="s">
        <v>96</v>
      </c>
      <c r="G30" s="159" t="s">
        <v>98</v>
      </c>
      <c r="H30" s="14" t="s">
        <v>3</v>
      </c>
      <c r="I30" s="13"/>
      <c r="J30" s="159" t="str">
        <f>B30</f>
        <v>Pay Period Start</v>
      </c>
      <c r="K30" s="159" t="str">
        <f>C30</f>
        <v>Pay Period End</v>
      </c>
      <c r="L30" s="159" t="s">
        <v>82</v>
      </c>
      <c r="M30" s="159" t="s">
        <v>83</v>
      </c>
      <c r="N30" s="159" t="s">
        <v>84</v>
      </c>
      <c r="O30" s="159" t="s">
        <v>85</v>
      </c>
      <c r="P30" s="14" t="s">
        <v>3</v>
      </c>
      <c r="Q30" s="90"/>
      <c r="R30" s="159" t="str">
        <f>+J30</f>
        <v>Pay Period Start</v>
      </c>
      <c r="S30" s="159" t="str">
        <f>+K30</f>
        <v>Pay Period End</v>
      </c>
      <c r="T30" s="159" t="s">
        <v>82</v>
      </c>
      <c r="U30" s="159" t="s">
        <v>83</v>
      </c>
      <c r="V30" s="159" t="s">
        <v>84</v>
      </c>
      <c r="W30" s="159" t="s">
        <v>85</v>
      </c>
      <c r="X30" s="14" t="s">
        <v>3</v>
      </c>
    </row>
    <row r="31" spans="1:34" x14ac:dyDescent="0.3">
      <c r="A31" s="7" t="s">
        <v>165</v>
      </c>
      <c r="B31" s="236"/>
      <c r="C31" s="236"/>
      <c r="D31" s="160"/>
      <c r="E31" s="160"/>
      <c r="F31" s="160"/>
      <c r="G31" s="160"/>
      <c r="H31" s="11">
        <f>SUM(D31:G31)</f>
        <v>0</v>
      </c>
      <c r="I31" s="11"/>
      <c r="J31" s="237"/>
      <c r="K31" s="237"/>
      <c r="L31" s="160"/>
      <c r="M31" s="160"/>
      <c r="N31" s="160"/>
      <c r="O31" s="160"/>
      <c r="P31" s="11">
        <f>SUM(L31:O31)</f>
        <v>0</v>
      </c>
      <c r="Q31" s="91"/>
      <c r="R31" s="237"/>
      <c r="S31" s="237"/>
      <c r="T31" s="160"/>
      <c r="U31" s="160"/>
      <c r="V31" s="160"/>
      <c r="W31" s="160"/>
      <c r="X31" s="11">
        <f>SUM(T31:W31)</f>
        <v>0</v>
      </c>
      <c r="AB31" s="11"/>
      <c r="AC31" s="11"/>
      <c r="AD31" s="11"/>
      <c r="AE31" s="11"/>
      <c r="AF31" s="11"/>
      <c r="AG31" s="11"/>
      <c r="AH31" s="11"/>
    </row>
    <row r="32" spans="1:34" x14ac:dyDescent="0.3">
      <c r="A32" s="7" t="s">
        <v>166</v>
      </c>
      <c r="B32" s="236"/>
      <c r="C32" s="236"/>
      <c r="D32" s="160"/>
      <c r="E32" s="160"/>
      <c r="F32" s="160"/>
      <c r="G32" s="160"/>
      <c r="H32" s="11">
        <f t="shared" ref="H32:H39" si="0">SUM(D32:G32)</f>
        <v>0</v>
      </c>
      <c r="I32" s="11"/>
      <c r="J32" s="237"/>
      <c r="K32" s="237"/>
      <c r="L32" s="160"/>
      <c r="M32" s="160"/>
      <c r="N32" s="160"/>
      <c r="O32" s="160"/>
      <c r="P32" s="11">
        <f t="shared" ref="P32:P38" si="1">SUM(L32:O32)</f>
        <v>0</v>
      </c>
      <c r="Q32" s="91"/>
      <c r="R32" s="237"/>
      <c r="S32" s="237"/>
      <c r="T32" s="160"/>
      <c r="U32" s="160"/>
      <c r="V32" s="160"/>
      <c r="W32" s="160"/>
      <c r="X32" s="11">
        <f t="shared" ref="X32:X49" si="2">SUM(T32:W32)</f>
        <v>0</v>
      </c>
      <c r="AB32" s="11"/>
      <c r="AC32" s="11"/>
      <c r="AD32" s="11"/>
      <c r="AE32" s="11"/>
      <c r="AF32" s="11"/>
      <c r="AG32" s="11"/>
      <c r="AH32" s="11"/>
    </row>
    <row r="33" spans="1:34" x14ac:dyDescent="0.3">
      <c r="A33" s="7" t="s">
        <v>167</v>
      </c>
      <c r="B33" s="236"/>
      <c r="C33" s="236"/>
      <c r="D33" s="160"/>
      <c r="E33" s="160"/>
      <c r="F33" s="160"/>
      <c r="G33" s="160"/>
      <c r="H33" s="11">
        <f t="shared" si="0"/>
        <v>0</v>
      </c>
      <c r="I33" s="11"/>
      <c r="J33" s="237"/>
      <c r="K33" s="237"/>
      <c r="L33" s="160"/>
      <c r="M33" s="160"/>
      <c r="N33" s="160"/>
      <c r="O33" s="160"/>
      <c r="P33" s="11">
        <f t="shared" si="1"/>
        <v>0</v>
      </c>
      <c r="Q33" s="91"/>
      <c r="R33" s="237"/>
      <c r="S33" s="237"/>
      <c r="T33" s="160"/>
      <c r="U33" s="160"/>
      <c r="V33" s="160"/>
      <c r="W33" s="160"/>
      <c r="X33" s="11">
        <f t="shared" si="2"/>
        <v>0</v>
      </c>
      <c r="AB33" s="11"/>
      <c r="AC33" s="11"/>
      <c r="AD33" s="11"/>
      <c r="AE33" s="11"/>
      <c r="AF33" s="11"/>
      <c r="AG33" s="11"/>
      <c r="AH33" s="11"/>
    </row>
    <row r="34" spans="1:34" x14ac:dyDescent="0.3">
      <c r="A34" s="7" t="s">
        <v>168</v>
      </c>
      <c r="B34" s="236"/>
      <c r="C34" s="236"/>
      <c r="D34" s="160"/>
      <c r="E34" s="160"/>
      <c r="F34" s="160"/>
      <c r="G34" s="160"/>
      <c r="H34" s="11">
        <f t="shared" si="0"/>
        <v>0</v>
      </c>
      <c r="I34" s="11"/>
      <c r="J34" s="237"/>
      <c r="K34" s="237"/>
      <c r="L34" s="160"/>
      <c r="M34" s="160"/>
      <c r="N34" s="160"/>
      <c r="O34" s="160"/>
      <c r="P34" s="11">
        <f t="shared" si="1"/>
        <v>0</v>
      </c>
      <c r="Q34" s="91"/>
      <c r="R34" s="237"/>
      <c r="S34" s="237"/>
      <c r="T34" s="160"/>
      <c r="U34" s="160"/>
      <c r="V34" s="160"/>
      <c r="W34" s="160"/>
      <c r="X34" s="11">
        <f t="shared" si="2"/>
        <v>0</v>
      </c>
      <c r="AB34" s="11"/>
      <c r="AC34" s="11"/>
      <c r="AD34" s="11"/>
      <c r="AE34" s="11"/>
      <c r="AF34" s="11"/>
      <c r="AG34" s="11"/>
      <c r="AH34" s="11"/>
    </row>
    <row r="35" spans="1:34" x14ac:dyDescent="0.3">
      <c r="A35" s="7" t="s">
        <v>169</v>
      </c>
      <c r="B35" s="236"/>
      <c r="C35" s="236"/>
      <c r="D35" s="160"/>
      <c r="E35" s="160"/>
      <c r="F35" s="160"/>
      <c r="G35" s="160"/>
      <c r="H35" s="11">
        <f t="shared" si="0"/>
        <v>0</v>
      </c>
      <c r="I35" s="11"/>
      <c r="J35" s="237"/>
      <c r="K35" s="237"/>
      <c r="L35" s="160"/>
      <c r="M35" s="160"/>
      <c r="N35" s="160"/>
      <c r="O35" s="160"/>
      <c r="P35" s="11">
        <f t="shared" si="1"/>
        <v>0</v>
      </c>
      <c r="Q35" s="91"/>
      <c r="R35" s="237"/>
      <c r="S35" s="237"/>
      <c r="T35" s="160"/>
      <c r="U35" s="160"/>
      <c r="V35" s="160"/>
      <c r="W35" s="160"/>
      <c r="X35" s="11">
        <f t="shared" si="2"/>
        <v>0</v>
      </c>
      <c r="AB35" s="11"/>
      <c r="AC35" s="11"/>
      <c r="AD35" s="11"/>
      <c r="AE35" s="11"/>
      <c r="AF35" s="11"/>
      <c r="AG35" s="11"/>
      <c r="AH35" s="11"/>
    </row>
    <row r="36" spans="1:34" x14ac:dyDescent="0.3">
      <c r="A36" s="7" t="s">
        <v>170</v>
      </c>
      <c r="B36" s="236"/>
      <c r="C36" s="236"/>
      <c r="D36" s="160"/>
      <c r="E36" s="160"/>
      <c r="F36" s="160"/>
      <c r="G36" s="160"/>
      <c r="H36" s="11">
        <f t="shared" si="0"/>
        <v>0</v>
      </c>
      <c r="I36" s="11"/>
      <c r="J36" s="237"/>
      <c r="K36" s="237"/>
      <c r="L36" s="160"/>
      <c r="M36" s="160"/>
      <c r="N36" s="160"/>
      <c r="O36" s="160"/>
      <c r="P36" s="11">
        <f t="shared" si="1"/>
        <v>0</v>
      </c>
      <c r="Q36" s="91"/>
      <c r="R36" s="237"/>
      <c r="S36" s="237"/>
      <c r="T36" s="160"/>
      <c r="U36" s="160"/>
      <c r="V36" s="160"/>
      <c r="W36" s="160"/>
      <c r="X36" s="11">
        <f t="shared" si="2"/>
        <v>0</v>
      </c>
      <c r="AB36" s="11"/>
      <c r="AC36" s="11"/>
      <c r="AD36" s="11"/>
      <c r="AE36" s="11"/>
      <c r="AF36" s="11"/>
      <c r="AG36" s="11"/>
      <c r="AH36" s="11"/>
    </row>
    <row r="37" spans="1:34" x14ac:dyDescent="0.3">
      <c r="A37" s="7" t="s">
        <v>171</v>
      </c>
      <c r="B37" s="236"/>
      <c r="C37" s="236"/>
      <c r="D37" s="160"/>
      <c r="E37" s="160"/>
      <c r="F37" s="160"/>
      <c r="G37" s="160"/>
      <c r="H37" s="11">
        <f t="shared" si="0"/>
        <v>0</v>
      </c>
      <c r="I37" s="11"/>
      <c r="J37" s="237"/>
      <c r="K37" s="237"/>
      <c r="L37" s="160"/>
      <c r="M37" s="160"/>
      <c r="N37" s="160"/>
      <c r="O37" s="160"/>
      <c r="P37" s="11">
        <f t="shared" si="1"/>
        <v>0</v>
      </c>
      <c r="Q37" s="91"/>
      <c r="R37" s="237"/>
      <c r="S37" s="237"/>
      <c r="T37" s="160"/>
      <c r="U37" s="160"/>
      <c r="V37" s="160"/>
      <c r="W37" s="160"/>
      <c r="X37" s="11">
        <f t="shared" si="2"/>
        <v>0</v>
      </c>
      <c r="AB37" s="11"/>
      <c r="AC37" s="11"/>
      <c r="AD37" s="11"/>
      <c r="AE37" s="11"/>
      <c r="AF37" s="11"/>
      <c r="AG37" s="11"/>
      <c r="AH37" s="11"/>
    </row>
    <row r="38" spans="1:34" x14ac:dyDescent="0.3">
      <c r="A38" s="7" t="s">
        <v>172</v>
      </c>
      <c r="B38" s="236"/>
      <c r="C38" s="236"/>
      <c r="D38" s="160"/>
      <c r="E38" s="160"/>
      <c r="F38" s="160"/>
      <c r="G38" s="160"/>
      <c r="H38" s="11">
        <f t="shared" si="0"/>
        <v>0</v>
      </c>
      <c r="I38" s="11"/>
      <c r="J38" s="237"/>
      <c r="K38" s="237"/>
      <c r="L38" s="160"/>
      <c r="M38" s="160"/>
      <c r="N38" s="160"/>
      <c r="O38" s="160"/>
      <c r="P38" s="11">
        <f t="shared" si="1"/>
        <v>0</v>
      </c>
      <c r="Q38" s="91"/>
      <c r="R38" s="237"/>
      <c r="S38" s="237"/>
      <c r="T38" s="160"/>
      <c r="U38" s="160"/>
      <c r="V38" s="160"/>
      <c r="W38" s="160"/>
      <c r="X38" s="11">
        <f t="shared" si="2"/>
        <v>0</v>
      </c>
      <c r="AB38" s="11"/>
      <c r="AC38" s="11"/>
      <c r="AD38" s="11"/>
      <c r="AE38" s="11"/>
      <c r="AF38" s="11"/>
      <c r="AG38" s="11"/>
      <c r="AH38" s="11"/>
    </row>
    <row r="39" spans="1:34" x14ac:dyDescent="0.3">
      <c r="H39" s="11">
        <f t="shared" si="0"/>
        <v>0</v>
      </c>
      <c r="I39" s="11"/>
      <c r="J39" s="11"/>
      <c r="K39" s="11"/>
      <c r="L39" s="11"/>
      <c r="M39" s="11"/>
      <c r="N39" s="11"/>
      <c r="O39" s="11"/>
      <c r="P39" s="11"/>
      <c r="Q39" s="91"/>
      <c r="R39" s="237"/>
      <c r="S39" s="237"/>
      <c r="T39" s="160"/>
      <c r="U39" s="160"/>
      <c r="V39" s="160"/>
      <c r="W39" s="47"/>
      <c r="X39" s="11">
        <f t="shared" si="2"/>
        <v>0</v>
      </c>
      <c r="AB39" s="11"/>
      <c r="AC39" s="11"/>
      <c r="AD39" s="11"/>
      <c r="AE39" s="11"/>
      <c r="AF39" s="11"/>
      <c r="AG39" s="11"/>
      <c r="AH39" s="11"/>
    </row>
    <row r="40" spans="1:34" x14ac:dyDescent="0.3">
      <c r="F40" s="7" t="s">
        <v>24</v>
      </c>
      <c r="H40" s="11">
        <f>SUM(H31:H39)</f>
        <v>0</v>
      </c>
      <c r="I40" s="11"/>
      <c r="J40" s="11"/>
      <c r="O40" s="7" t="s">
        <v>24</v>
      </c>
      <c r="P40" s="11">
        <f>SUM(P31:P39)</f>
        <v>0</v>
      </c>
      <c r="Q40" s="91"/>
      <c r="R40" s="237"/>
      <c r="S40" s="237"/>
      <c r="T40" s="160"/>
      <c r="U40" s="160"/>
      <c r="V40" s="160"/>
      <c r="W40" s="47"/>
      <c r="X40" s="11">
        <f t="shared" si="2"/>
        <v>0</v>
      </c>
      <c r="AB40" s="11"/>
      <c r="AC40" s="11"/>
      <c r="AD40" s="11"/>
      <c r="AE40" s="11"/>
      <c r="AF40" s="11"/>
      <c r="AG40" s="11"/>
      <c r="AH40" s="11"/>
    </row>
    <row r="41" spans="1:34" x14ac:dyDescent="0.3">
      <c r="F41" s="7" t="s">
        <v>25</v>
      </c>
      <c r="H41" s="28">
        <f>IFERROR(AVERAGE(H31:H38),"")</f>
        <v>0</v>
      </c>
      <c r="I41" s="11"/>
      <c r="J41" s="11"/>
      <c r="O41" s="7" t="s">
        <v>25</v>
      </c>
      <c r="P41" s="28">
        <f>IFERROR(AVERAGE(P31:P38),"")</f>
        <v>0</v>
      </c>
      <c r="Q41" s="91"/>
      <c r="R41" s="237"/>
      <c r="S41" s="237"/>
      <c r="T41" s="160"/>
      <c r="U41" s="160"/>
      <c r="V41" s="160"/>
      <c r="W41" s="47"/>
      <c r="X41" s="11">
        <f t="shared" si="2"/>
        <v>0</v>
      </c>
      <c r="AB41" s="11"/>
      <c r="AC41" s="11"/>
      <c r="AD41" s="11"/>
      <c r="AE41" s="11"/>
      <c r="AF41" s="11"/>
      <c r="AG41" s="11"/>
      <c r="AH41" s="11"/>
    </row>
    <row r="42" spans="1:34" ht="15" thickBot="1" x14ac:dyDescent="0.35">
      <c r="H42" s="11"/>
      <c r="I42" s="11"/>
      <c r="Q42" s="91"/>
      <c r="R42" s="237"/>
      <c r="S42" s="237"/>
      <c r="T42" s="160"/>
      <c r="U42" s="160"/>
      <c r="V42" s="160"/>
      <c r="W42" s="47"/>
      <c r="X42" s="11">
        <f t="shared" si="2"/>
        <v>0</v>
      </c>
      <c r="AB42" s="11"/>
      <c r="AC42" s="11"/>
      <c r="AD42" s="11"/>
      <c r="AE42" s="11"/>
      <c r="AF42" s="11"/>
      <c r="AG42" s="11"/>
      <c r="AH42" s="11"/>
    </row>
    <row r="43" spans="1:34" x14ac:dyDescent="0.3">
      <c r="B43" s="278" t="s">
        <v>160</v>
      </c>
      <c r="C43" s="279"/>
      <c r="D43" s="279"/>
      <c r="E43" s="279"/>
      <c r="F43" s="279"/>
      <c r="G43" s="279"/>
      <c r="H43" s="279"/>
      <c r="I43" s="279"/>
      <c r="J43" s="279"/>
      <c r="K43" s="279"/>
      <c r="L43" s="279"/>
      <c r="M43" s="279"/>
      <c r="N43" s="280"/>
      <c r="Q43" s="91"/>
      <c r="R43" s="237"/>
      <c r="S43" s="237"/>
      <c r="T43" s="160"/>
      <c r="U43" s="160"/>
      <c r="V43" s="160"/>
      <c r="W43" s="47"/>
      <c r="X43" s="11">
        <f t="shared" si="2"/>
        <v>0</v>
      </c>
      <c r="AB43" s="11"/>
      <c r="AC43" s="11"/>
      <c r="AD43" s="11"/>
      <c r="AE43" s="11"/>
      <c r="AF43" s="11"/>
      <c r="AG43" s="11"/>
      <c r="AH43" s="11"/>
    </row>
    <row r="44" spans="1:34" x14ac:dyDescent="0.3">
      <c r="B44" s="281"/>
      <c r="C44" s="282"/>
      <c r="D44" s="282"/>
      <c r="E44" s="282"/>
      <c r="F44" s="282"/>
      <c r="G44" s="282"/>
      <c r="H44" s="282"/>
      <c r="I44" s="282"/>
      <c r="J44" s="282"/>
      <c r="K44" s="282"/>
      <c r="L44" s="282"/>
      <c r="M44" s="282"/>
      <c r="N44" s="283"/>
      <c r="Q44" s="91"/>
      <c r="R44" s="237"/>
      <c r="S44" s="237"/>
      <c r="T44" s="160"/>
      <c r="U44" s="160"/>
      <c r="V44" s="160"/>
      <c r="W44" s="47"/>
      <c r="X44" s="11">
        <f t="shared" si="2"/>
        <v>0</v>
      </c>
      <c r="AB44" s="11"/>
      <c r="AC44" s="11"/>
      <c r="AD44" s="11"/>
      <c r="AE44" s="11"/>
      <c r="AF44" s="11"/>
      <c r="AG44" s="11"/>
      <c r="AH44" s="11"/>
    </row>
    <row r="45" spans="1:34" ht="15" thickBot="1" x14ac:dyDescent="0.35">
      <c r="B45" s="284"/>
      <c r="C45" s="285"/>
      <c r="D45" s="285"/>
      <c r="E45" s="285"/>
      <c r="F45" s="285"/>
      <c r="G45" s="285"/>
      <c r="H45" s="285"/>
      <c r="I45" s="285"/>
      <c r="J45" s="285"/>
      <c r="K45" s="285"/>
      <c r="L45" s="285"/>
      <c r="M45" s="285"/>
      <c r="N45" s="286"/>
      <c r="Q45" s="88"/>
      <c r="R45" s="237"/>
      <c r="S45" s="237"/>
      <c r="T45" s="160"/>
      <c r="U45" s="160"/>
      <c r="V45" s="160"/>
      <c r="W45" s="47"/>
      <c r="X45" s="11">
        <f t="shared" si="2"/>
        <v>0</v>
      </c>
      <c r="AB45" s="11"/>
      <c r="AC45" s="11"/>
      <c r="AD45" s="11"/>
      <c r="AE45" s="11"/>
      <c r="AF45" s="11"/>
      <c r="AG45" s="11"/>
      <c r="AH45" s="11"/>
    </row>
    <row r="46" spans="1:34" ht="15" thickBot="1" x14ac:dyDescent="0.35">
      <c r="H46" s="11"/>
      <c r="I46" s="11"/>
      <c r="Q46" s="91"/>
      <c r="R46" s="237"/>
      <c r="S46" s="237"/>
      <c r="T46" s="160"/>
      <c r="U46" s="160"/>
      <c r="V46" s="160"/>
      <c r="W46" s="47"/>
      <c r="X46" s="11">
        <f t="shared" si="2"/>
        <v>0</v>
      </c>
      <c r="AB46" s="11"/>
      <c r="AC46" s="11"/>
      <c r="AD46" s="11"/>
      <c r="AE46" s="11"/>
      <c r="AF46" s="11"/>
      <c r="AG46" s="11"/>
      <c r="AH46" s="11"/>
    </row>
    <row r="47" spans="1:34" x14ac:dyDescent="0.3">
      <c r="B47" s="278" t="s">
        <v>161</v>
      </c>
      <c r="C47" s="279"/>
      <c r="D47" s="279"/>
      <c r="E47" s="279"/>
      <c r="F47" s="279"/>
      <c r="G47" s="279"/>
      <c r="H47" s="279"/>
      <c r="I47" s="279"/>
      <c r="J47" s="279"/>
      <c r="K47" s="279"/>
      <c r="L47" s="279"/>
      <c r="M47" s="279"/>
      <c r="N47" s="280"/>
      <c r="Q47" s="91"/>
      <c r="R47" s="237"/>
      <c r="S47" s="237"/>
      <c r="T47" s="160"/>
      <c r="U47" s="160"/>
      <c r="V47" s="160"/>
      <c r="W47" s="47"/>
      <c r="X47" s="11">
        <f t="shared" si="2"/>
        <v>0</v>
      </c>
      <c r="AB47" s="11"/>
      <c r="AC47" s="11"/>
      <c r="AD47" s="11"/>
      <c r="AE47" s="11"/>
      <c r="AF47" s="11"/>
      <c r="AG47" s="11"/>
      <c r="AH47" s="11"/>
    </row>
    <row r="48" spans="1:34" x14ac:dyDescent="0.3">
      <c r="B48" s="281"/>
      <c r="C48" s="282"/>
      <c r="D48" s="282"/>
      <c r="E48" s="282"/>
      <c r="F48" s="282"/>
      <c r="G48" s="282"/>
      <c r="H48" s="282"/>
      <c r="I48" s="282"/>
      <c r="J48" s="282"/>
      <c r="K48" s="282"/>
      <c r="L48" s="282"/>
      <c r="M48" s="282"/>
      <c r="N48" s="283"/>
      <c r="Q48" s="88"/>
      <c r="R48" s="237"/>
      <c r="S48" s="237"/>
      <c r="T48" s="160"/>
      <c r="U48" s="160"/>
      <c r="V48" s="160"/>
      <c r="W48" s="47"/>
      <c r="X48" s="11">
        <f t="shared" si="2"/>
        <v>0</v>
      </c>
    </row>
    <row r="49" spans="1:24" x14ac:dyDescent="0.3">
      <c r="B49" s="281"/>
      <c r="C49" s="282"/>
      <c r="D49" s="282"/>
      <c r="E49" s="282"/>
      <c r="F49" s="282"/>
      <c r="G49" s="282"/>
      <c r="H49" s="282"/>
      <c r="I49" s="282"/>
      <c r="J49" s="282"/>
      <c r="K49" s="282"/>
      <c r="L49" s="282"/>
      <c r="M49" s="282"/>
      <c r="N49" s="283"/>
      <c r="Q49" s="88"/>
      <c r="R49" s="237"/>
      <c r="S49" s="237"/>
      <c r="T49" s="160"/>
      <c r="U49" s="160"/>
      <c r="V49" s="160"/>
      <c r="W49" s="47"/>
      <c r="X49" s="11">
        <f t="shared" si="2"/>
        <v>0</v>
      </c>
    </row>
    <row r="50" spans="1:24" x14ac:dyDescent="0.3">
      <c r="B50" s="281"/>
      <c r="C50" s="282"/>
      <c r="D50" s="282"/>
      <c r="E50" s="282"/>
      <c r="F50" s="282"/>
      <c r="G50" s="282"/>
      <c r="H50" s="282"/>
      <c r="I50" s="282"/>
      <c r="J50" s="282"/>
      <c r="K50" s="282"/>
      <c r="L50" s="282"/>
      <c r="M50" s="282"/>
      <c r="N50" s="283"/>
      <c r="Q50" s="88"/>
      <c r="R50" s="8"/>
      <c r="S50" s="8"/>
      <c r="T50" s="8"/>
      <c r="U50" s="8"/>
      <c r="V50" s="8"/>
      <c r="W50" s="8"/>
    </row>
    <row r="51" spans="1:24" ht="15" thickBot="1" x14ac:dyDescent="0.35">
      <c r="B51" s="284"/>
      <c r="C51" s="285"/>
      <c r="D51" s="285"/>
      <c r="E51" s="285"/>
      <c r="F51" s="285"/>
      <c r="G51" s="285"/>
      <c r="H51" s="285"/>
      <c r="I51" s="285"/>
      <c r="J51" s="285"/>
      <c r="K51" s="285"/>
      <c r="L51" s="285"/>
      <c r="M51" s="285"/>
      <c r="N51" s="286"/>
      <c r="Q51" s="88"/>
      <c r="W51" s="7" t="s">
        <v>24</v>
      </c>
      <c r="X51" s="11">
        <f>SUM(X31:X50)</f>
        <v>0</v>
      </c>
    </row>
    <row r="52" spans="1:24" ht="15" thickBot="1" x14ac:dyDescent="0.35">
      <c r="Q52" s="88"/>
      <c r="W52" s="7" t="s">
        <v>25</v>
      </c>
      <c r="X52" s="28">
        <f>IFERROR(AVERAGE(X31:X49),"")</f>
        <v>0</v>
      </c>
    </row>
    <row r="53" spans="1:24" x14ac:dyDescent="0.3">
      <c r="B53" s="287" t="s">
        <v>162</v>
      </c>
      <c r="C53" s="288"/>
      <c r="D53" s="288"/>
      <c r="E53" s="288"/>
      <c r="F53" s="288"/>
      <c r="G53" s="288"/>
      <c r="H53" s="288"/>
      <c r="I53" s="288"/>
      <c r="J53" s="288"/>
      <c r="K53" s="288"/>
      <c r="L53" s="288"/>
      <c r="M53" s="288"/>
      <c r="N53" s="289"/>
      <c r="Q53" s="88"/>
      <c r="X53" s="43"/>
    </row>
    <row r="54" spans="1:24" x14ac:dyDescent="0.3">
      <c r="B54" s="290"/>
      <c r="C54" s="291"/>
      <c r="D54" s="291"/>
      <c r="E54" s="291"/>
      <c r="F54" s="291"/>
      <c r="G54" s="291"/>
      <c r="H54" s="291"/>
      <c r="I54" s="291"/>
      <c r="J54" s="291"/>
      <c r="K54" s="291"/>
      <c r="L54" s="291"/>
      <c r="M54" s="291"/>
      <c r="N54" s="292"/>
    </row>
    <row r="55" spans="1:24" x14ac:dyDescent="0.3">
      <c r="B55" s="290"/>
      <c r="C55" s="291"/>
      <c r="D55" s="291"/>
      <c r="E55" s="291"/>
      <c r="F55" s="291"/>
      <c r="G55" s="291"/>
      <c r="H55" s="291"/>
      <c r="I55" s="291"/>
      <c r="J55" s="291"/>
      <c r="K55" s="291"/>
      <c r="L55" s="291"/>
      <c r="M55" s="291"/>
      <c r="N55" s="292"/>
    </row>
    <row r="56" spans="1:24" ht="15" thickBot="1" x14ac:dyDescent="0.35">
      <c r="B56" s="293"/>
      <c r="C56" s="294"/>
      <c r="D56" s="294"/>
      <c r="E56" s="294"/>
      <c r="F56" s="294"/>
      <c r="G56" s="294"/>
      <c r="H56" s="294"/>
      <c r="I56" s="294"/>
      <c r="J56" s="294"/>
      <c r="K56" s="294"/>
      <c r="L56" s="294"/>
      <c r="M56" s="294"/>
      <c r="N56" s="295"/>
    </row>
    <row r="59" spans="1:24" s="2" customFormat="1" ht="22.35" customHeight="1" x14ac:dyDescent="0.4">
      <c r="A59" s="130" t="s">
        <v>61</v>
      </c>
      <c r="B59" s="133" t="s">
        <v>149</v>
      </c>
      <c r="C59" s="133"/>
      <c r="D59" s="133"/>
      <c r="E59" s="133"/>
      <c r="F59" s="133"/>
      <c r="G59" s="133"/>
      <c r="H59" s="133"/>
      <c r="I59" s="133"/>
      <c r="J59" s="133"/>
      <c r="K59" s="133"/>
      <c r="L59" s="133"/>
      <c r="M59" s="133"/>
      <c r="N59" s="136"/>
      <c r="O59" s="133"/>
      <c r="P59" s="17"/>
      <c r="Q59" s="137"/>
      <c r="R59" s="137"/>
      <c r="S59" s="134"/>
      <c r="T59" s="132"/>
    </row>
    <row r="60" spans="1:24" s="2" customFormat="1" ht="21" x14ac:dyDescent="0.4">
      <c r="A60" s="17"/>
      <c r="B60" s="136" t="s">
        <v>146</v>
      </c>
      <c r="C60" s="18"/>
      <c r="D60" s="18"/>
      <c r="E60" s="18"/>
      <c r="F60" s="18"/>
      <c r="G60" s="18"/>
      <c r="H60" s="18"/>
      <c r="I60" s="18"/>
      <c r="J60" s="18"/>
      <c r="K60" s="18"/>
      <c r="L60" s="18"/>
      <c r="M60" s="18"/>
      <c r="N60" s="18"/>
      <c r="O60" s="18"/>
      <c r="P60" s="18"/>
      <c r="Q60" s="135"/>
      <c r="R60" s="135"/>
      <c r="S60" s="135"/>
      <c r="T60" s="132"/>
    </row>
    <row r="61" spans="1:24" s="2" customFormat="1" ht="21" x14ac:dyDescent="0.4">
      <c r="A61" s="18"/>
      <c r="B61" s="240" t="s">
        <v>64</v>
      </c>
      <c r="C61" s="240"/>
      <c r="D61" s="240"/>
      <c r="E61" s="240"/>
      <c r="F61" s="240"/>
      <c r="G61" s="240"/>
      <c r="H61" s="240"/>
      <c r="I61" s="240"/>
      <c r="J61" s="240"/>
      <c r="K61" s="240"/>
      <c r="L61" s="240"/>
      <c r="M61" s="240"/>
      <c r="N61" s="240"/>
      <c r="O61" s="240"/>
      <c r="P61" s="240"/>
      <c r="Q61" s="135"/>
      <c r="R61" s="135"/>
      <c r="S61" s="135"/>
    </row>
    <row r="62" spans="1:24" s="2" customFormat="1" ht="21" x14ac:dyDescent="0.4">
      <c r="A62" s="18"/>
      <c r="B62" s="240"/>
      <c r="C62" s="240"/>
      <c r="D62" s="240"/>
      <c r="E62" s="240"/>
      <c r="F62" s="240"/>
      <c r="G62" s="240"/>
      <c r="H62" s="240"/>
      <c r="I62" s="240"/>
      <c r="J62" s="240"/>
      <c r="K62" s="240"/>
      <c r="L62" s="240"/>
      <c r="M62" s="240"/>
      <c r="N62" s="240"/>
      <c r="O62" s="240"/>
      <c r="P62" s="240"/>
      <c r="Q62" s="135"/>
      <c r="R62" s="135"/>
      <c r="S62" s="135"/>
    </row>
  </sheetData>
  <sheetProtection algorithmName="SHA-512" hashValue="nn6I8gqAzxxdYNkP2+YuQh+bf/CuO8e6DHDvLQsFl4EUsVfPe3g64fdCUuazeez5cnnKCfcsnIJt9WVrIr/6NQ==" saltValue="TVp1S3H74UQyOd2LsBemRg==" spinCount="100000" sheet="1" objects="1" scenarios="1" formatColumns="0" formatRows="0"/>
  <protectedRanges>
    <protectedRange sqref="D31:G38 L31:O38 T31:W49" name="Range1"/>
  </protectedRanges>
  <mergeCells count="12">
    <mergeCell ref="B61:P62"/>
    <mergeCell ref="B28:H28"/>
    <mergeCell ref="J28:P28"/>
    <mergeCell ref="B43:N45"/>
    <mergeCell ref="B47:N51"/>
    <mergeCell ref="B53:N56"/>
    <mergeCell ref="A5:P6"/>
    <mergeCell ref="J26:P26"/>
    <mergeCell ref="R27:X27"/>
    <mergeCell ref="R28:X28"/>
    <mergeCell ref="B22:D22"/>
    <mergeCell ref="B21:C21"/>
  </mergeCells>
  <phoneticPr fontId="44" type="noConversion"/>
  <hyperlinks>
    <hyperlink ref="B60" r:id="rId1" display="at aicpa.org/sba." xr:uid="{CB55A116-E790-46FD-93F4-EFA9ADA00029}"/>
  </hyperlinks>
  <pageMargins left="0.7" right="0.7" top="0.75" bottom="0.75" header="0.3" footer="0.3"/>
  <pageSetup scale="42" orientation="landscape" horizontalDpi="300" verticalDpi="3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0EE74-C351-420C-9661-1FD81F3A14E3}">
  <sheetPr>
    <pageSetUpPr fitToPage="1"/>
  </sheetPr>
  <dimension ref="A1:U88"/>
  <sheetViews>
    <sheetView zoomScaleNormal="100" workbookViewId="0">
      <selection activeCell="G70" sqref="G70:G72"/>
    </sheetView>
  </sheetViews>
  <sheetFormatPr defaultRowHeight="14.4" x14ac:dyDescent="0.3"/>
  <cols>
    <col min="1" max="1" width="24.109375" customWidth="1"/>
    <col min="2" max="2" width="13.33203125" customWidth="1"/>
    <col min="3" max="4" width="17.88671875" customWidth="1"/>
    <col min="5" max="5" width="16.109375" customWidth="1"/>
    <col min="6" max="6" width="12.5546875" customWidth="1"/>
    <col min="7" max="7" width="15.6640625" customWidth="1"/>
    <col min="8" max="8" width="15.88671875" customWidth="1"/>
    <col min="9" max="9" width="17.5546875" customWidth="1"/>
    <col min="10" max="10" width="16.5546875" customWidth="1"/>
    <col min="11" max="11" width="17" customWidth="1"/>
    <col min="12" max="12" width="15" customWidth="1"/>
    <col min="13" max="14" width="14.5546875" customWidth="1"/>
    <col min="15" max="15" width="10.6640625" customWidth="1"/>
    <col min="17" max="17" width="12.33203125" customWidth="1"/>
    <col min="21" max="21" width="13.109375" customWidth="1"/>
  </cols>
  <sheetData>
    <row r="1" spans="1:13" ht="21" x14ac:dyDescent="0.4">
      <c r="A1" s="24" t="s">
        <v>2</v>
      </c>
      <c r="D1" s="131" t="s">
        <v>62</v>
      </c>
      <c r="E1" s="131"/>
      <c r="F1" s="131"/>
      <c r="G1" s="131"/>
    </row>
    <row r="2" spans="1:13" ht="21" x14ac:dyDescent="0.4">
      <c r="A2" s="24" t="s">
        <v>1</v>
      </c>
    </row>
    <row r="4" spans="1:13" ht="15.6" x14ac:dyDescent="0.3">
      <c r="A4" s="45" t="s">
        <v>42</v>
      </c>
    </row>
    <row r="5" spans="1:13" x14ac:dyDescent="0.3">
      <c r="A5" s="7" t="s">
        <v>92</v>
      </c>
    </row>
    <row r="6" spans="1:13" x14ac:dyDescent="0.3">
      <c r="A6" s="305" t="s">
        <v>91</v>
      </c>
      <c r="B6" s="305"/>
      <c r="C6" s="305"/>
      <c r="D6" s="305"/>
      <c r="E6" s="305"/>
      <c r="F6" s="305"/>
      <c r="G6" s="305"/>
      <c r="H6" s="305"/>
    </row>
    <row r="7" spans="1:13" x14ac:dyDescent="0.3">
      <c r="A7" s="305"/>
      <c r="B7" s="305"/>
      <c r="C7" s="305"/>
      <c r="D7" s="305"/>
      <c r="E7" s="305"/>
      <c r="F7" s="305"/>
      <c r="G7" s="305"/>
      <c r="H7" s="305"/>
    </row>
    <row r="8" spans="1:13" x14ac:dyDescent="0.3">
      <c r="A8" s="23"/>
      <c r="B8" s="23"/>
      <c r="C8" s="23"/>
      <c r="D8" s="23"/>
      <c r="E8" s="23"/>
      <c r="F8" s="23"/>
    </row>
    <row r="9" spans="1:13" ht="14.4" customHeight="1" thickBot="1" x14ac:dyDescent="0.35">
      <c r="A9" s="12" t="s">
        <v>13</v>
      </c>
      <c r="E9" s="40"/>
      <c r="F9" s="40"/>
      <c r="G9" s="40"/>
      <c r="H9" s="40"/>
      <c r="I9" s="40"/>
      <c r="J9" s="40"/>
      <c r="K9" s="40"/>
      <c r="L9" s="40"/>
    </row>
    <row r="10" spans="1:13" ht="14.4" customHeight="1" x14ac:dyDescent="0.3">
      <c r="A10" s="12">
        <v>1</v>
      </c>
      <c r="B10" s="15" t="s">
        <v>87</v>
      </c>
      <c r="E10" s="40"/>
      <c r="F10" s="40"/>
      <c r="G10" s="299" t="s">
        <v>89</v>
      </c>
      <c r="H10" s="300"/>
      <c r="I10" s="301"/>
      <c r="J10" s="40"/>
      <c r="K10" s="40"/>
      <c r="L10" s="40"/>
    </row>
    <row r="11" spans="1:13" ht="14.4" customHeight="1" thickBot="1" x14ac:dyDescent="0.35">
      <c r="A11" s="12"/>
      <c r="B11" s="15"/>
      <c r="C11" s="15" t="s">
        <v>16</v>
      </c>
      <c r="D11" s="15"/>
      <c r="F11" s="40"/>
      <c r="G11" s="302"/>
      <c r="H11" s="303"/>
      <c r="I11" s="304"/>
      <c r="J11" s="40"/>
      <c r="K11" s="40"/>
      <c r="L11" s="40"/>
    </row>
    <row r="12" spans="1:13" ht="14.4" customHeight="1" x14ac:dyDescent="0.3">
      <c r="A12" s="12">
        <v>2</v>
      </c>
      <c r="B12" s="7" t="s">
        <v>88</v>
      </c>
      <c r="E12" s="40"/>
      <c r="F12" s="40"/>
      <c r="G12" s="40"/>
      <c r="H12" s="40"/>
      <c r="I12" s="40"/>
      <c r="J12" s="40"/>
      <c r="K12" s="40"/>
      <c r="L12" s="40"/>
    </row>
    <row r="13" spans="1:13" ht="14.4" customHeight="1" x14ac:dyDescent="0.3">
      <c r="A13" s="12"/>
      <c r="B13" s="7"/>
      <c r="C13" s="15" t="s">
        <v>16</v>
      </c>
      <c r="D13" s="15"/>
      <c r="F13" s="40"/>
      <c r="J13" s="40"/>
      <c r="K13" s="40"/>
      <c r="L13" s="40"/>
    </row>
    <row r="14" spans="1:13" ht="14.4" customHeight="1" x14ac:dyDescent="0.3">
      <c r="A14" s="12">
        <v>3</v>
      </c>
      <c r="B14" s="15" t="s">
        <v>90</v>
      </c>
      <c r="E14" s="40"/>
      <c r="F14" s="40"/>
      <c r="J14" s="40"/>
      <c r="K14" s="40"/>
      <c r="L14" s="40"/>
    </row>
    <row r="15" spans="1:13" ht="14.4" customHeight="1" x14ac:dyDescent="0.4">
      <c r="A15" s="24"/>
      <c r="B15" s="65"/>
      <c r="C15" s="65"/>
      <c r="D15" s="65"/>
      <c r="E15" s="65"/>
      <c r="F15" s="65"/>
      <c r="G15" s="65"/>
      <c r="H15" s="65"/>
      <c r="I15" s="66"/>
      <c r="J15" s="65"/>
      <c r="K15" s="65"/>
      <c r="L15" s="65"/>
      <c r="M15" s="65"/>
    </row>
    <row r="16" spans="1:13" ht="14.4" customHeight="1" thickBot="1" x14ac:dyDescent="0.45">
      <c r="A16" s="6"/>
      <c r="B16" s="40"/>
      <c r="C16" s="40"/>
      <c r="D16" s="40"/>
      <c r="E16" s="40"/>
      <c r="F16" s="40"/>
      <c r="G16" s="40"/>
      <c r="H16" s="40"/>
      <c r="I16" s="40"/>
      <c r="J16" s="40"/>
      <c r="K16" s="40"/>
      <c r="L16" s="40"/>
    </row>
    <row r="17" spans="1:17" x14ac:dyDescent="0.3">
      <c r="A17" s="29" t="s">
        <v>47</v>
      </c>
      <c r="B17" s="30"/>
      <c r="C17" s="30"/>
      <c r="D17" s="30"/>
      <c r="E17" s="31"/>
      <c r="F17" s="65"/>
      <c r="G17" s="65"/>
      <c r="H17" s="65"/>
      <c r="I17" s="66"/>
      <c r="J17" s="65"/>
      <c r="K17" s="65"/>
      <c r="L17" s="65"/>
      <c r="M17" s="65"/>
    </row>
    <row r="18" spans="1:17" x14ac:dyDescent="0.3">
      <c r="A18" s="32"/>
      <c r="B18" s="33"/>
      <c r="C18" s="33"/>
      <c r="D18" s="33"/>
      <c r="E18" s="34"/>
      <c r="F18" s="65"/>
      <c r="G18" s="65"/>
      <c r="H18" s="65"/>
      <c r="I18" s="66"/>
      <c r="J18" s="65"/>
      <c r="K18" s="65"/>
      <c r="L18" s="65"/>
      <c r="M18" s="65"/>
    </row>
    <row r="19" spans="1:17" x14ac:dyDescent="0.3">
      <c r="A19" s="35" t="s">
        <v>49</v>
      </c>
      <c r="B19" s="33"/>
      <c r="C19" s="36">
        <f>N64</f>
        <v>0</v>
      </c>
      <c r="D19" s="36"/>
      <c r="E19" s="34"/>
      <c r="F19" s="65"/>
      <c r="G19" s="65"/>
      <c r="H19" s="65"/>
      <c r="I19" s="66"/>
      <c r="J19" s="65"/>
      <c r="K19" s="65"/>
      <c r="L19" s="65"/>
      <c r="M19" s="65"/>
    </row>
    <row r="20" spans="1:17" ht="15" thickBot="1" x14ac:dyDescent="0.35">
      <c r="A20" s="37"/>
      <c r="B20" s="38"/>
      <c r="C20" s="71" t="s">
        <v>48</v>
      </c>
      <c r="D20" s="71"/>
      <c r="E20" s="39"/>
      <c r="F20" s="65"/>
      <c r="I20" s="66"/>
      <c r="J20" s="65"/>
      <c r="K20" s="65"/>
      <c r="L20" s="65"/>
      <c r="M20" s="65"/>
    </row>
    <row r="21" spans="1:17" s="64" customFormat="1" x14ac:dyDescent="0.3">
      <c r="A21" s="67"/>
      <c r="B21" s="68"/>
      <c r="C21" s="69"/>
      <c r="D21" s="69"/>
      <c r="E21" s="68"/>
      <c r="F21" s="63"/>
      <c r="G21" s="63"/>
      <c r="H21" s="63"/>
      <c r="I21" s="63"/>
      <c r="J21" s="63"/>
      <c r="K21" s="63"/>
      <c r="L21" s="63"/>
      <c r="M21" s="63"/>
    </row>
    <row r="22" spans="1:17" s="64" customFormat="1" ht="28.8" x14ac:dyDescent="0.3">
      <c r="A22" s="27" t="s">
        <v>65</v>
      </c>
      <c r="B22" s="138" t="str">
        <f>IF('Non-Payroll Expense Tracking'!B7&gt;0,'Non-Payroll Expense Tracking'!B7,"")</f>
        <v/>
      </c>
      <c r="C22" s="139"/>
      <c r="D22" s="139"/>
      <c r="E22" s="92"/>
      <c r="F22" s="92"/>
      <c r="G22" s="92"/>
      <c r="H22" s="92"/>
      <c r="I22" s="92"/>
      <c r="J22" s="92"/>
      <c r="K22" s="92"/>
      <c r="L22" s="63"/>
      <c r="M22" s="63"/>
    </row>
    <row r="23" spans="1:17" s="64" customFormat="1" x14ac:dyDescent="0.3">
      <c r="A23" s="67"/>
      <c r="B23" s="68"/>
      <c r="C23" s="69"/>
      <c r="D23" s="69"/>
      <c r="E23" s="68"/>
      <c r="F23" s="63"/>
      <c r="G23" s="63"/>
      <c r="H23" s="63"/>
      <c r="I23" s="63"/>
      <c r="J23" s="63"/>
      <c r="K23" s="63"/>
      <c r="L23" s="63"/>
      <c r="M23" s="63"/>
    </row>
    <row r="24" spans="1:17" s="64" customFormat="1" x14ac:dyDescent="0.3">
      <c r="A24" s="73" t="s">
        <v>52</v>
      </c>
      <c r="B24" s="68"/>
      <c r="C24" s="69"/>
      <c r="D24" s="69"/>
      <c r="E24" s="68"/>
      <c r="F24" s="63"/>
      <c r="G24" s="63"/>
      <c r="H24" s="63"/>
      <c r="I24" s="63"/>
      <c r="J24" s="63"/>
      <c r="K24" s="63"/>
      <c r="L24" s="63"/>
      <c r="M24" s="63"/>
    </row>
    <row r="25" spans="1:17" s="64" customFormat="1" x14ac:dyDescent="0.3">
      <c r="A25" s="74" t="s">
        <v>50</v>
      </c>
      <c r="B25" s="67">
        <v>43831</v>
      </c>
      <c r="C25" s="72" t="s">
        <v>51</v>
      </c>
      <c r="D25" s="72"/>
      <c r="E25" s="67">
        <v>43921</v>
      </c>
      <c r="F25" s="63"/>
      <c r="G25" s="63"/>
      <c r="H25" s="63"/>
      <c r="I25" s="63"/>
      <c r="J25" s="63"/>
      <c r="K25" s="63"/>
      <c r="L25" s="63"/>
      <c r="M25" s="63"/>
    </row>
    <row r="26" spans="1:17" s="64" customFormat="1" x14ac:dyDescent="0.3">
      <c r="A26" s="74" t="s">
        <v>8</v>
      </c>
      <c r="B26" s="67" t="str">
        <f>IF(B22&gt;0,B22,"")</f>
        <v/>
      </c>
      <c r="C26" s="72" t="s">
        <v>51</v>
      </c>
      <c r="D26" s="72"/>
      <c r="E26" s="67" t="str">
        <f>IFERROR(B26+55,"")</f>
        <v/>
      </c>
      <c r="F26" s="63"/>
      <c r="G26" s="63"/>
      <c r="H26" s="63"/>
      <c r="I26" s="63"/>
      <c r="J26" s="63"/>
      <c r="K26" s="63"/>
      <c r="L26" s="63"/>
      <c r="M26" s="63"/>
    </row>
    <row r="27" spans="1:17" s="64" customFormat="1" x14ac:dyDescent="0.3">
      <c r="A27" s="74"/>
      <c r="B27" s="125"/>
      <c r="C27" s="69"/>
      <c r="D27" s="69"/>
      <c r="E27" s="68"/>
      <c r="F27" s="63"/>
      <c r="G27" s="63"/>
      <c r="H27" s="63"/>
      <c r="I27" s="63"/>
      <c r="J27" s="63"/>
      <c r="K27" s="63"/>
      <c r="L27" s="63"/>
      <c r="M27" s="63"/>
    </row>
    <row r="28" spans="1:17" s="64" customFormat="1" ht="15" thickBot="1" x14ac:dyDescent="0.35">
      <c r="A28" s="74"/>
      <c r="B28" s="68"/>
      <c r="C28" s="69"/>
      <c r="D28" s="69"/>
      <c r="E28" s="68"/>
      <c r="F28" s="63"/>
      <c r="G28" s="63"/>
      <c r="H28" s="63"/>
      <c r="I28" s="63"/>
      <c r="J28" s="63"/>
      <c r="K28" s="63"/>
      <c r="L28" s="63"/>
      <c r="M28" s="63"/>
    </row>
    <row r="29" spans="1:17" ht="14.25" customHeight="1" thickBot="1" x14ac:dyDescent="0.35">
      <c r="A29" s="113"/>
      <c r="B29" s="112"/>
      <c r="C29" s="141"/>
      <c r="D29" s="296" t="s">
        <v>37</v>
      </c>
      <c r="E29" s="297"/>
      <c r="F29" s="298"/>
      <c r="G29" s="296" t="s">
        <v>8</v>
      </c>
      <c r="H29" s="297"/>
      <c r="I29" s="297"/>
      <c r="J29" s="298"/>
      <c r="K29" s="296" t="s">
        <v>46</v>
      </c>
      <c r="L29" s="297"/>
      <c r="M29" s="297"/>
      <c r="N29" s="298"/>
    </row>
    <row r="30" spans="1:17" s="19" customFormat="1" ht="33.9" customHeight="1" thickBot="1" x14ac:dyDescent="0.35">
      <c r="A30" s="140"/>
      <c r="B30" s="296" t="s">
        <v>69</v>
      </c>
      <c r="C30" s="298"/>
      <c r="D30" s="141"/>
      <c r="E30" s="141"/>
      <c r="F30" s="141"/>
      <c r="G30" s="141"/>
      <c r="H30" s="141"/>
      <c r="I30" s="141"/>
      <c r="J30" s="141"/>
      <c r="K30" s="140"/>
    </row>
    <row r="31" spans="1:17" ht="43.2" x14ac:dyDescent="0.3">
      <c r="A31" s="114" t="s">
        <v>38</v>
      </c>
      <c r="B31" s="142" t="s">
        <v>67</v>
      </c>
      <c r="C31" s="143" t="s">
        <v>44</v>
      </c>
      <c r="D31" s="115" t="s">
        <v>138</v>
      </c>
      <c r="E31" s="115" t="s">
        <v>39</v>
      </c>
      <c r="F31" s="115" t="s">
        <v>71</v>
      </c>
      <c r="G31" s="115" t="s">
        <v>137</v>
      </c>
      <c r="H31" s="115" t="s">
        <v>136</v>
      </c>
      <c r="I31" s="115" t="s">
        <v>39</v>
      </c>
      <c r="J31" s="115" t="s">
        <v>71</v>
      </c>
      <c r="K31" s="168" t="s">
        <v>40</v>
      </c>
      <c r="L31" s="168" t="s">
        <v>43</v>
      </c>
      <c r="M31" s="168" t="s">
        <v>100</v>
      </c>
      <c r="N31" s="168" t="s">
        <v>99</v>
      </c>
      <c r="O31" s="217"/>
      <c r="P31" s="217"/>
      <c r="Q31" s="197"/>
    </row>
    <row r="32" spans="1:17" ht="60.75" customHeight="1" thickBot="1" x14ac:dyDescent="0.35">
      <c r="B32" s="144"/>
      <c r="C32" s="145" t="s">
        <v>68</v>
      </c>
      <c r="D32" s="116"/>
      <c r="E32" s="115"/>
      <c r="F32" s="115"/>
      <c r="G32" s="115"/>
      <c r="H32" s="115"/>
      <c r="I32" s="115"/>
      <c r="J32" s="115"/>
      <c r="K32" s="216" t="s">
        <v>45</v>
      </c>
      <c r="L32" s="168"/>
      <c r="M32" s="168"/>
      <c r="N32" s="195" t="s">
        <v>145</v>
      </c>
      <c r="O32" s="218"/>
      <c r="P32" s="217"/>
      <c r="Q32" s="197"/>
    </row>
    <row r="33" spans="1:18" x14ac:dyDescent="0.3">
      <c r="A33" s="117"/>
      <c r="B33" s="118"/>
      <c r="C33" s="119">
        <f>IF((B33*52&gt;100000),"Y",0)</f>
        <v>0</v>
      </c>
      <c r="D33" s="146"/>
      <c r="E33" s="120">
        <v>13</v>
      </c>
      <c r="F33" s="121">
        <f>IFERROR((D33/E33),0)</f>
        <v>0</v>
      </c>
      <c r="G33" s="118"/>
      <c r="H33" s="194">
        <f>IF((G33&gt;15385),15385,G33)</f>
        <v>0</v>
      </c>
      <c r="I33" s="120">
        <v>8</v>
      </c>
      <c r="J33" s="121">
        <f t="shared" ref="J33:J62" si="0">IFERROR(G33/I33,"")</f>
        <v>0</v>
      </c>
      <c r="K33" s="121">
        <f t="shared" ref="K33:K62" si="1">IF(C33=0,(J33-F33),0)</f>
        <v>0</v>
      </c>
      <c r="L33" s="122">
        <f t="shared" ref="L33:L62" si="2">IFERROR(-K33/F33,0)</f>
        <v>0</v>
      </c>
      <c r="M33" s="165">
        <f>IF(L33&gt;0.25,L33-0.25,0)</f>
        <v>0</v>
      </c>
      <c r="N33" s="121">
        <f t="shared" ref="N33:N62" si="3">M33*F33*I33</f>
        <v>0</v>
      </c>
      <c r="O33" s="19"/>
      <c r="P33" s="19"/>
      <c r="Q33" s="19"/>
      <c r="R33" s="19"/>
    </row>
    <row r="34" spans="1:18" x14ac:dyDescent="0.3">
      <c r="A34" s="117"/>
      <c r="B34" s="118"/>
      <c r="C34" s="119">
        <f t="shared" ref="C34:C62" si="4">IF((B34*52&gt;100000),"Y",0)</f>
        <v>0</v>
      </c>
      <c r="D34" s="146"/>
      <c r="E34" s="120">
        <v>13</v>
      </c>
      <c r="F34" s="121">
        <f t="shared" ref="F34:F62" si="5">IFERROR((D34/E34),0)</f>
        <v>0</v>
      </c>
      <c r="G34" s="118"/>
      <c r="H34" s="194">
        <f t="shared" ref="H34:H62" si="6">IF((G34&gt;15385),15385,G34)</f>
        <v>0</v>
      </c>
      <c r="I34" s="120">
        <v>8</v>
      </c>
      <c r="J34" s="121">
        <f t="shared" si="0"/>
        <v>0</v>
      </c>
      <c r="K34" s="121">
        <f t="shared" si="1"/>
        <v>0</v>
      </c>
      <c r="L34" s="122">
        <f t="shared" si="2"/>
        <v>0</v>
      </c>
      <c r="M34" s="165">
        <f t="shared" ref="M34:M62" si="7">IF(L34&gt;0.25,L34-0.25,0)</f>
        <v>0</v>
      </c>
      <c r="N34" s="121">
        <f t="shared" si="3"/>
        <v>0</v>
      </c>
      <c r="O34" s="19"/>
      <c r="P34" s="19"/>
      <c r="Q34" s="19"/>
      <c r="R34" s="19"/>
    </row>
    <row r="35" spans="1:18" x14ac:dyDescent="0.3">
      <c r="A35" s="117"/>
      <c r="B35" s="118"/>
      <c r="C35" s="119">
        <f t="shared" si="4"/>
        <v>0</v>
      </c>
      <c r="D35" s="146"/>
      <c r="E35" s="120">
        <v>13</v>
      </c>
      <c r="F35" s="121">
        <f t="shared" si="5"/>
        <v>0</v>
      </c>
      <c r="G35" s="118"/>
      <c r="H35" s="194">
        <f t="shared" si="6"/>
        <v>0</v>
      </c>
      <c r="I35" s="120">
        <v>8</v>
      </c>
      <c r="J35" s="121">
        <f t="shared" si="0"/>
        <v>0</v>
      </c>
      <c r="K35" s="121">
        <f t="shared" si="1"/>
        <v>0</v>
      </c>
      <c r="L35" s="122">
        <f t="shared" si="2"/>
        <v>0</v>
      </c>
      <c r="M35" s="165">
        <f t="shared" si="7"/>
        <v>0</v>
      </c>
      <c r="N35" s="121">
        <f t="shared" si="3"/>
        <v>0</v>
      </c>
      <c r="O35" s="19"/>
      <c r="P35" s="19"/>
      <c r="Q35" s="19"/>
      <c r="R35" s="19"/>
    </row>
    <row r="36" spans="1:18" x14ac:dyDescent="0.3">
      <c r="A36" s="117"/>
      <c r="B36" s="118"/>
      <c r="C36" s="119">
        <f t="shared" si="4"/>
        <v>0</v>
      </c>
      <c r="D36" s="146"/>
      <c r="E36" s="120">
        <v>13</v>
      </c>
      <c r="F36" s="121">
        <f t="shared" si="5"/>
        <v>0</v>
      </c>
      <c r="G36" s="118"/>
      <c r="H36" s="194">
        <f t="shared" si="6"/>
        <v>0</v>
      </c>
      <c r="I36" s="120">
        <v>8</v>
      </c>
      <c r="J36" s="121">
        <f t="shared" si="0"/>
        <v>0</v>
      </c>
      <c r="K36" s="121">
        <f t="shared" si="1"/>
        <v>0</v>
      </c>
      <c r="L36" s="122">
        <f t="shared" si="2"/>
        <v>0</v>
      </c>
      <c r="M36" s="165">
        <f t="shared" si="7"/>
        <v>0</v>
      </c>
      <c r="N36" s="121">
        <f t="shared" si="3"/>
        <v>0</v>
      </c>
      <c r="O36" s="19"/>
      <c r="P36" s="19"/>
      <c r="Q36" s="19"/>
      <c r="R36" s="19"/>
    </row>
    <row r="37" spans="1:18" x14ac:dyDescent="0.3">
      <c r="A37" s="117"/>
      <c r="B37" s="118"/>
      <c r="C37" s="119">
        <f t="shared" si="4"/>
        <v>0</v>
      </c>
      <c r="D37" s="146"/>
      <c r="E37" s="120">
        <v>13</v>
      </c>
      <c r="F37" s="121">
        <f t="shared" si="5"/>
        <v>0</v>
      </c>
      <c r="G37" s="118"/>
      <c r="H37" s="194">
        <f t="shared" si="6"/>
        <v>0</v>
      </c>
      <c r="I37" s="120">
        <v>8</v>
      </c>
      <c r="J37" s="121">
        <f t="shared" si="0"/>
        <v>0</v>
      </c>
      <c r="K37" s="121">
        <f t="shared" si="1"/>
        <v>0</v>
      </c>
      <c r="L37" s="122">
        <f t="shared" si="2"/>
        <v>0</v>
      </c>
      <c r="M37" s="165">
        <f t="shared" si="7"/>
        <v>0</v>
      </c>
      <c r="N37" s="121">
        <f t="shared" si="3"/>
        <v>0</v>
      </c>
      <c r="O37" s="19"/>
      <c r="P37" s="19"/>
      <c r="Q37" s="19"/>
      <c r="R37" s="19"/>
    </row>
    <row r="38" spans="1:18" x14ac:dyDescent="0.3">
      <c r="A38" s="117"/>
      <c r="B38" s="118"/>
      <c r="C38" s="119">
        <f t="shared" si="4"/>
        <v>0</v>
      </c>
      <c r="D38" s="146"/>
      <c r="E38" s="120">
        <v>13</v>
      </c>
      <c r="F38" s="121">
        <f t="shared" si="5"/>
        <v>0</v>
      </c>
      <c r="G38" s="118"/>
      <c r="H38" s="194">
        <f t="shared" si="6"/>
        <v>0</v>
      </c>
      <c r="I38" s="120">
        <v>8</v>
      </c>
      <c r="J38" s="121">
        <f t="shared" si="0"/>
        <v>0</v>
      </c>
      <c r="K38" s="121">
        <f t="shared" si="1"/>
        <v>0</v>
      </c>
      <c r="L38" s="122">
        <f t="shared" si="2"/>
        <v>0</v>
      </c>
      <c r="M38" s="165">
        <f t="shared" si="7"/>
        <v>0</v>
      </c>
      <c r="N38" s="121">
        <f t="shared" si="3"/>
        <v>0</v>
      </c>
      <c r="O38" s="19"/>
      <c r="P38" s="19"/>
      <c r="Q38" s="19"/>
      <c r="R38" s="19"/>
    </row>
    <row r="39" spans="1:18" x14ac:dyDescent="0.3">
      <c r="A39" s="117"/>
      <c r="B39" s="118"/>
      <c r="C39" s="119">
        <f t="shared" si="4"/>
        <v>0</v>
      </c>
      <c r="D39" s="146"/>
      <c r="E39" s="120">
        <v>13</v>
      </c>
      <c r="F39" s="121">
        <f t="shared" si="5"/>
        <v>0</v>
      </c>
      <c r="G39" s="118"/>
      <c r="H39" s="194">
        <f t="shared" si="6"/>
        <v>0</v>
      </c>
      <c r="I39" s="120">
        <v>8</v>
      </c>
      <c r="J39" s="121">
        <f t="shared" si="0"/>
        <v>0</v>
      </c>
      <c r="K39" s="121">
        <f t="shared" si="1"/>
        <v>0</v>
      </c>
      <c r="L39" s="122">
        <f t="shared" si="2"/>
        <v>0</v>
      </c>
      <c r="M39" s="165">
        <f t="shared" si="7"/>
        <v>0</v>
      </c>
      <c r="N39" s="121">
        <f t="shared" si="3"/>
        <v>0</v>
      </c>
      <c r="O39" s="19"/>
      <c r="P39" s="19"/>
      <c r="Q39" s="19"/>
      <c r="R39" s="19"/>
    </row>
    <row r="40" spans="1:18" x14ac:dyDescent="0.3">
      <c r="A40" s="117"/>
      <c r="B40" s="118"/>
      <c r="C40" s="119">
        <f t="shared" si="4"/>
        <v>0</v>
      </c>
      <c r="D40" s="146"/>
      <c r="E40" s="120">
        <v>13</v>
      </c>
      <c r="F40" s="121">
        <f t="shared" si="5"/>
        <v>0</v>
      </c>
      <c r="G40" s="118"/>
      <c r="H40" s="194">
        <f t="shared" si="6"/>
        <v>0</v>
      </c>
      <c r="I40" s="120">
        <v>8</v>
      </c>
      <c r="J40" s="121">
        <f t="shared" si="0"/>
        <v>0</v>
      </c>
      <c r="K40" s="121">
        <f t="shared" si="1"/>
        <v>0</v>
      </c>
      <c r="L40" s="122">
        <f t="shared" si="2"/>
        <v>0</v>
      </c>
      <c r="M40" s="165">
        <f t="shared" si="7"/>
        <v>0</v>
      </c>
      <c r="N40" s="121">
        <f t="shared" si="3"/>
        <v>0</v>
      </c>
      <c r="O40" s="19"/>
      <c r="P40" s="19"/>
      <c r="Q40" s="19"/>
      <c r="R40" s="19"/>
    </row>
    <row r="41" spans="1:18" x14ac:dyDescent="0.3">
      <c r="A41" s="117"/>
      <c r="B41" s="118"/>
      <c r="C41" s="119">
        <f t="shared" si="4"/>
        <v>0</v>
      </c>
      <c r="D41" s="146"/>
      <c r="E41" s="120">
        <v>13</v>
      </c>
      <c r="F41" s="121">
        <f t="shared" si="5"/>
        <v>0</v>
      </c>
      <c r="G41" s="118"/>
      <c r="H41" s="194">
        <f t="shared" si="6"/>
        <v>0</v>
      </c>
      <c r="I41" s="120">
        <v>8</v>
      </c>
      <c r="J41" s="121">
        <f t="shared" si="0"/>
        <v>0</v>
      </c>
      <c r="K41" s="121">
        <f t="shared" si="1"/>
        <v>0</v>
      </c>
      <c r="L41" s="122">
        <f t="shared" si="2"/>
        <v>0</v>
      </c>
      <c r="M41" s="165">
        <f t="shared" si="7"/>
        <v>0</v>
      </c>
      <c r="N41" s="121">
        <f t="shared" si="3"/>
        <v>0</v>
      </c>
      <c r="O41" s="19"/>
      <c r="P41" s="19"/>
      <c r="Q41" s="19"/>
      <c r="R41" s="19"/>
    </row>
    <row r="42" spans="1:18" x14ac:dyDescent="0.3">
      <c r="A42" s="117"/>
      <c r="B42" s="118"/>
      <c r="C42" s="119">
        <f t="shared" si="4"/>
        <v>0</v>
      </c>
      <c r="D42" s="146"/>
      <c r="E42" s="120">
        <v>13</v>
      </c>
      <c r="F42" s="121">
        <f t="shared" si="5"/>
        <v>0</v>
      </c>
      <c r="G42" s="118"/>
      <c r="H42" s="194">
        <f t="shared" si="6"/>
        <v>0</v>
      </c>
      <c r="I42" s="120">
        <v>8</v>
      </c>
      <c r="J42" s="121">
        <f t="shared" si="0"/>
        <v>0</v>
      </c>
      <c r="K42" s="121">
        <f t="shared" si="1"/>
        <v>0</v>
      </c>
      <c r="L42" s="122">
        <f t="shared" si="2"/>
        <v>0</v>
      </c>
      <c r="M42" s="165">
        <f t="shared" si="7"/>
        <v>0</v>
      </c>
      <c r="N42" s="121">
        <f t="shared" si="3"/>
        <v>0</v>
      </c>
      <c r="O42" s="166"/>
      <c r="P42" s="166"/>
      <c r="Q42" s="166"/>
      <c r="R42" s="166"/>
    </row>
    <row r="43" spans="1:18" x14ac:dyDescent="0.3">
      <c r="A43" s="117"/>
      <c r="B43" s="118"/>
      <c r="C43" s="119">
        <f t="shared" si="4"/>
        <v>0</v>
      </c>
      <c r="D43" s="146"/>
      <c r="E43" s="120">
        <v>13</v>
      </c>
      <c r="F43" s="121">
        <f t="shared" si="5"/>
        <v>0</v>
      </c>
      <c r="G43" s="118"/>
      <c r="H43" s="194">
        <f t="shared" si="6"/>
        <v>0</v>
      </c>
      <c r="I43" s="120">
        <v>8</v>
      </c>
      <c r="J43" s="121">
        <f t="shared" si="0"/>
        <v>0</v>
      </c>
      <c r="K43" s="121">
        <f t="shared" si="1"/>
        <v>0</v>
      </c>
      <c r="L43" s="122">
        <f t="shared" si="2"/>
        <v>0</v>
      </c>
      <c r="M43" s="165">
        <f t="shared" si="7"/>
        <v>0</v>
      </c>
      <c r="N43" s="121">
        <f t="shared" si="3"/>
        <v>0</v>
      </c>
      <c r="O43" s="166"/>
      <c r="P43" s="166"/>
      <c r="Q43" s="19"/>
      <c r="R43" s="19"/>
    </row>
    <row r="44" spans="1:18" x14ac:dyDescent="0.3">
      <c r="A44" s="117"/>
      <c r="B44" s="118"/>
      <c r="C44" s="119">
        <f t="shared" si="4"/>
        <v>0</v>
      </c>
      <c r="D44" s="146"/>
      <c r="E44" s="120">
        <v>13</v>
      </c>
      <c r="F44" s="121">
        <f t="shared" si="5"/>
        <v>0</v>
      </c>
      <c r="G44" s="118"/>
      <c r="H44" s="194">
        <f t="shared" si="6"/>
        <v>0</v>
      </c>
      <c r="I44" s="120">
        <v>8</v>
      </c>
      <c r="J44" s="121">
        <f t="shared" si="0"/>
        <v>0</v>
      </c>
      <c r="K44" s="121">
        <f t="shared" si="1"/>
        <v>0</v>
      </c>
      <c r="L44" s="122">
        <f t="shared" si="2"/>
        <v>0</v>
      </c>
      <c r="M44" s="165">
        <f t="shared" si="7"/>
        <v>0</v>
      </c>
      <c r="N44" s="121">
        <f t="shared" si="3"/>
        <v>0</v>
      </c>
      <c r="O44" s="166"/>
      <c r="P44" s="166"/>
      <c r="Q44" s="19"/>
      <c r="R44" s="19"/>
    </row>
    <row r="45" spans="1:18" x14ac:dyDescent="0.3">
      <c r="A45" s="117"/>
      <c r="B45" s="118"/>
      <c r="C45" s="119">
        <f t="shared" si="4"/>
        <v>0</v>
      </c>
      <c r="D45" s="146"/>
      <c r="E45" s="120">
        <v>13</v>
      </c>
      <c r="F45" s="121">
        <f t="shared" si="5"/>
        <v>0</v>
      </c>
      <c r="G45" s="118"/>
      <c r="H45" s="194">
        <f t="shared" si="6"/>
        <v>0</v>
      </c>
      <c r="I45" s="120">
        <v>8</v>
      </c>
      <c r="J45" s="121">
        <f t="shared" si="0"/>
        <v>0</v>
      </c>
      <c r="K45" s="121">
        <f t="shared" si="1"/>
        <v>0</v>
      </c>
      <c r="L45" s="122">
        <f t="shared" si="2"/>
        <v>0</v>
      </c>
      <c r="M45" s="165">
        <f t="shared" si="7"/>
        <v>0</v>
      </c>
      <c r="N45" s="121">
        <f t="shared" si="3"/>
        <v>0</v>
      </c>
      <c r="O45" s="166"/>
      <c r="P45" s="166"/>
      <c r="Q45" s="19"/>
      <c r="R45" s="19"/>
    </row>
    <row r="46" spans="1:18" x14ac:dyDescent="0.3">
      <c r="A46" s="117"/>
      <c r="B46" s="118"/>
      <c r="C46" s="119">
        <f t="shared" si="4"/>
        <v>0</v>
      </c>
      <c r="D46" s="146"/>
      <c r="E46" s="120">
        <v>13</v>
      </c>
      <c r="F46" s="121">
        <f t="shared" si="5"/>
        <v>0</v>
      </c>
      <c r="G46" s="118"/>
      <c r="H46" s="194">
        <f t="shared" si="6"/>
        <v>0</v>
      </c>
      <c r="I46" s="120">
        <v>8</v>
      </c>
      <c r="J46" s="121">
        <f t="shared" si="0"/>
        <v>0</v>
      </c>
      <c r="K46" s="121">
        <f t="shared" si="1"/>
        <v>0</v>
      </c>
      <c r="L46" s="165">
        <f t="shared" si="2"/>
        <v>0</v>
      </c>
      <c r="M46" s="165">
        <f t="shared" si="7"/>
        <v>0</v>
      </c>
      <c r="N46" s="121">
        <f t="shared" si="3"/>
        <v>0</v>
      </c>
      <c r="O46" s="166"/>
      <c r="P46" s="166"/>
      <c r="Q46" s="19"/>
      <c r="R46" s="167"/>
    </row>
    <row r="47" spans="1:18" x14ac:dyDescent="0.3">
      <c r="A47" s="117"/>
      <c r="B47" s="118"/>
      <c r="C47" s="119">
        <f t="shared" si="4"/>
        <v>0</v>
      </c>
      <c r="D47" s="146"/>
      <c r="E47" s="120">
        <v>13</v>
      </c>
      <c r="F47" s="121">
        <f t="shared" si="5"/>
        <v>0</v>
      </c>
      <c r="G47" s="118"/>
      <c r="H47" s="194">
        <f t="shared" si="6"/>
        <v>0</v>
      </c>
      <c r="I47" s="120">
        <v>8</v>
      </c>
      <c r="J47" s="121">
        <f t="shared" si="0"/>
        <v>0</v>
      </c>
      <c r="K47" s="121">
        <f t="shared" si="1"/>
        <v>0</v>
      </c>
      <c r="L47" s="122">
        <f t="shared" si="2"/>
        <v>0</v>
      </c>
      <c r="M47" s="165">
        <f t="shared" si="7"/>
        <v>0</v>
      </c>
      <c r="N47" s="121">
        <f t="shared" si="3"/>
        <v>0</v>
      </c>
      <c r="O47" s="166"/>
      <c r="P47" s="166"/>
      <c r="Q47" s="19"/>
      <c r="R47" s="19"/>
    </row>
    <row r="48" spans="1:18" x14ac:dyDescent="0.3">
      <c r="A48" s="117"/>
      <c r="B48" s="118"/>
      <c r="C48" s="119">
        <f t="shared" si="4"/>
        <v>0</v>
      </c>
      <c r="D48" s="146"/>
      <c r="E48" s="120">
        <v>13</v>
      </c>
      <c r="F48" s="121">
        <f t="shared" si="5"/>
        <v>0</v>
      </c>
      <c r="G48" s="118"/>
      <c r="H48" s="194">
        <f t="shared" si="6"/>
        <v>0</v>
      </c>
      <c r="I48" s="120">
        <v>8</v>
      </c>
      <c r="J48" s="121">
        <f t="shared" si="0"/>
        <v>0</v>
      </c>
      <c r="K48" s="121">
        <f t="shared" si="1"/>
        <v>0</v>
      </c>
      <c r="L48" s="122">
        <f t="shared" si="2"/>
        <v>0</v>
      </c>
      <c r="M48" s="165">
        <f t="shared" si="7"/>
        <v>0</v>
      </c>
      <c r="N48" s="121">
        <f t="shared" si="3"/>
        <v>0</v>
      </c>
      <c r="O48" s="166"/>
      <c r="P48" s="166"/>
      <c r="Q48" s="19"/>
      <c r="R48" s="19"/>
    </row>
    <row r="49" spans="1:18" x14ac:dyDescent="0.3">
      <c r="A49" s="117"/>
      <c r="B49" s="118"/>
      <c r="C49" s="119">
        <f t="shared" si="4"/>
        <v>0</v>
      </c>
      <c r="D49" s="146"/>
      <c r="E49" s="120">
        <v>13</v>
      </c>
      <c r="F49" s="121">
        <f t="shared" si="5"/>
        <v>0</v>
      </c>
      <c r="G49" s="118"/>
      <c r="H49" s="194">
        <f t="shared" si="6"/>
        <v>0</v>
      </c>
      <c r="I49" s="120">
        <v>8</v>
      </c>
      <c r="J49" s="121">
        <f t="shared" si="0"/>
        <v>0</v>
      </c>
      <c r="K49" s="121">
        <f t="shared" si="1"/>
        <v>0</v>
      </c>
      <c r="L49" s="122">
        <f t="shared" si="2"/>
        <v>0</v>
      </c>
      <c r="M49" s="165">
        <f t="shared" si="7"/>
        <v>0</v>
      </c>
      <c r="N49" s="121">
        <f t="shared" si="3"/>
        <v>0</v>
      </c>
      <c r="O49" s="166"/>
      <c r="P49" s="166"/>
      <c r="Q49" s="19"/>
      <c r="R49" s="19"/>
    </row>
    <row r="50" spans="1:18" x14ac:dyDescent="0.3">
      <c r="A50" s="117"/>
      <c r="B50" s="118"/>
      <c r="C50" s="119">
        <f t="shared" si="4"/>
        <v>0</v>
      </c>
      <c r="D50" s="146"/>
      <c r="E50" s="120">
        <v>13</v>
      </c>
      <c r="F50" s="121">
        <f t="shared" si="5"/>
        <v>0</v>
      </c>
      <c r="G50" s="118"/>
      <c r="H50" s="194">
        <f t="shared" si="6"/>
        <v>0</v>
      </c>
      <c r="I50" s="120">
        <v>8</v>
      </c>
      <c r="J50" s="121">
        <f t="shared" si="0"/>
        <v>0</v>
      </c>
      <c r="K50" s="121">
        <f t="shared" si="1"/>
        <v>0</v>
      </c>
      <c r="L50" s="122">
        <f t="shared" si="2"/>
        <v>0</v>
      </c>
      <c r="M50" s="165">
        <f t="shared" si="7"/>
        <v>0</v>
      </c>
      <c r="N50" s="121">
        <f t="shared" si="3"/>
        <v>0</v>
      </c>
      <c r="O50" s="166"/>
      <c r="P50" s="166"/>
      <c r="Q50" s="19"/>
      <c r="R50" s="19"/>
    </row>
    <row r="51" spans="1:18" x14ac:dyDescent="0.3">
      <c r="A51" s="117"/>
      <c r="B51" s="118"/>
      <c r="C51" s="119">
        <f t="shared" si="4"/>
        <v>0</v>
      </c>
      <c r="D51" s="146"/>
      <c r="E51" s="120">
        <v>13</v>
      </c>
      <c r="F51" s="121">
        <f t="shared" si="5"/>
        <v>0</v>
      </c>
      <c r="G51" s="118"/>
      <c r="H51" s="194">
        <f t="shared" si="6"/>
        <v>0</v>
      </c>
      <c r="I51" s="120">
        <v>8</v>
      </c>
      <c r="J51" s="121">
        <f t="shared" si="0"/>
        <v>0</v>
      </c>
      <c r="K51" s="121">
        <f t="shared" si="1"/>
        <v>0</v>
      </c>
      <c r="L51" s="122">
        <f t="shared" si="2"/>
        <v>0</v>
      </c>
      <c r="M51" s="165">
        <f t="shared" si="7"/>
        <v>0</v>
      </c>
      <c r="N51" s="121">
        <f t="shared" si="3"/>
        <v>0</v>
      </c>
      <c r="O51" s="166"/>
      <c r="P51" s="166"/>
      <c r="Q51" s="19"/>
      <c r="R51" s="19"/>
    </row>
    <row r="52" spans="1:18" x14ac:dyDescent="0.3">
      <c r="A52" s="117"/>
      <c r="B52" s="118"/>
      <c r="C52" s="119">
        <f t="shared" si="4"/>
        <v>0</v>
      </c>
      <c r="D52" s="146"/>
      <c r="E52" s="120">
        <v>13</v>
      </c>
      <c r="F52" s="121">
        <f t="shared" si="5"/>
        <v>0</v>
      </c>
      <c r="G52" s="118"/>
      <c r="H52" s="194">
        <f t="shared" si="6"/>
        <v>0</v>
      </c>
      <c r="I52" s="120">
        <v>8</v>
      </c>
      <c r="J52" s="121">
        <f t="shared" si="0"/>
        <v>0</v>
      </c>
      <c r="K52" s="121">
        <f t="shared" si="1"/>
        <v>0</v>
      </c>
      <c r="L52" s="122">
        <f t="shared" si="2"/>
        <v>0</v>
      </c>
      <c r="M52" s="165">
        <f t="shared" si="7"/>
        <v>0</v>
      </c>
      <c r="N52" s="121">
        <f t="shared" si="3"/>
        <v>0</v>
      </c>
      <c r="O52" s="166"/>
      <c r="P52" s="166"/>
      <c r="Q52" s="19"/>
      <c r="R52" s="19"/>
    </row>
    <row r="53" spans="1:18" x14ac:dyDescent="0.3">
      <c r="A53" s="117"/>
      <c r="B53" s="118"/>
      <c r="C53" s="119">
        <f t="shared" si="4"/>
        <v>0</v>
      </c>
      <c r="D53" s="146"/>
      <c r="E53" s="120">
        <v>13</v>
      </c>
      <c r="F53" s="121">
        <f t="shared" si="5"/>
        <v>0</v>
      </c>
      <c r="G53" s="118"/>
      <c r="H53" s="194">
        <f t="shared" si="6"/>
        <v>0</v>
      </c>
      <c r="I53" s="120">
        <v>8</v>
      </c>
      <c r="J53" s="121">
        <f t="shared" si="0"/>
        <v>0</v>
      </c>
      <c r="K53" s="121">
        <f t="shared" si="1"/>
        <v>0</v>
      </c>
      <c r="L53" s="122">
        <f t="shared" si="2"/>
        <v>0</v>
      </c>
      <c r="M53" s="165">
        <f t="shared" si="7"/>
        <v>0</v>
      </c>
      <c r="N53" s="121">
        <f t="shared" si="3"/>
        <v>0</v>
      </c>
      <c r="O53" s="166"/>
      <c r="P53" s="166"/>
      <c r="Q53" s="19"/>
      <c r="R53" s="19"/>
    </row>
    <row r="54" spans="1:18" x14ac:dyDescent="0.3">
      <c r="A54" s="117"/>
      <c r="B54" s="118"/>
      <c r="C54" s="119">
        <f t="shared" si="4"/>
        <v>0</v>
      </c>
      <c r="D54" s="146"/>
      <c r="E54" s="120">
        <v>13</v>
      </c>
      <c r="F54" s="121">
        <f t="shared" si="5"/>
        <v>0</v>
      </c>
      <c r="G54" s="118"/>
      <c r="H54" s="194">
        <f t="shared" si="6"/>
        <v>0</v>
      </c>
      <c r="I54" s="120">
        <v>8</v>
      </c>
      <c r="J54" s="121">
        <f t="shared" si="0"/>
        <v>0</v>
      </c>
      <c r="K54" s="121">
        <f t="shared" si="1"/>
        <v>0</v>
      </c>
      <c r="L54" s="122">
        <f t="shared" si="2"/>
        <v>0</v>
      </c>
      <c r="M54" s="165">
        <f t="shared" si="7"/>
        <v>0</v>
      </c>
      <c r="N54" s="121">
        <f t="shared" si="3"/>
        <v>0</v>
      </c>
      <c r="O54" s="166"/>
      <c r="P54" s="166"/>
      <c r="Q54" s="19"/>
      <c r="R54" s="19"/>
    </row>
    <row r="55" spans="1:18" x14ac:dyDescent="0.3">
      <c r="A55" s="117"/>
      <c r="B55" s="118"/>
      <c r="C55" s="119">
        <f t="shared" si="4"/>
        <v>0</v>
      </c>
      <c r="D55" s="146"/>
      <c r="E55" s="120">
        <v>13</v>
      </c>
      <c r="F55" s="121">
        <f t="shared" si="5"/>
        <v>0</v>
      </c>
      <c r="G55" s="118"/>
      <c r="H55" s="194">
        <f t="shared" si="6"/>
        <v>0</v>
      </c>
      <c r="I55" s="120">
        <v>8</v>
      </c>
      <c r="J55" s="121">
        <f t="shared" si="0"/>
        <v>0</v>
      </c>
      <c r="K55" s="121">
        <f t="shared" si="1"/>
        <v>0</v>
      </c>
      <c r="L55" s="122">
        <f t="shared" si="2"/>
        <v>0</v>
      </c>
      <c r="M55" s="165">
        <f t="shared" si="7"/>
        <v>0</v>
      </c>
      <c r="N55" s="121">
        <f t="shared" si="3"/>
        <v>0</v>
      </c>
      <c r="O55" s="166"/>
      <c r="P55" s="166"/>
      <c r="Q55" s="19"/>
      <c r="R55" s="19"/>
    </row>
    <row r="56" spans="1:18" x14ac:dyDescent="0.3">
      <c r="A56" s="117"/>
      <c r="B56" s="118"/>
      <c r="C56" s="119">
        <f t="shared" si="4"/>
        <v>0</v>
      </c>
      <c r="D56" s="146"/>
      <c r="E56" s="120">
        <v>13</v>
      </c>
      <c r="F56" s="121">
        <f t="shared" si="5"/>
        <v>0</v>
      </c>
      <c r="G56" s="118"/>
      <c r="H56" s="194">
        <f t="shared" si="6"/>
        <v>0</v>
      </c>
      <c r="I56" s="120">
        <v>8</v>
      </c>
      <c r="J56" s="121">
        <f t="shared" si="0"/>
        <v>0</v>
      </c>
      <c r="K56" s="121">
        <f t="shared" si="1"/>
        <v>0</v>
      </c>
      <c r="L56" s="122">
        <f t="shared" si="2"/>
        <v>0</v>
      </c>
      <c r="M56" s="165">
        <f t="shared" si="7"/>
        <v>0</v>
      </c>
      <c r="N56" s="121">
        <f t="shared" si="3"/>
        <v>0</v>
      </c>
      <c r="O56" s="166"/>
      <c r="P56" s="166"/>
      <c r="Q56" s="19"/>
      <c r="R56" s="19"/>
    </row>
    <row r="57" spans="1:18" x14ac:dyDescent="0.3">
      <c r="A57" s="117"/>
      <c r="B57" s="118"/>
      <c r="C57" s="119">
        <f t="shared" si="4"/>
        <v>0</v>
      </c>
      <c r="D57" s="146"/>
      <c r="E57" s="120">
        <v>13</v>
      </c>
      <c r="F57" s="121">
        <f t="shared" si="5"/>
        <v>0</v>
      </c>
      <c r="G57" s="118"/>
      <c r="H57" s="194">
        <f t="shared" si="6"/>
        <v>0</v>
      </c>
      <c r="I57" s="120">
        <v>8</v>
      </c>
      <c r="J57" s="121">
        <f t="shared" si="0"/>
        <v>0</v>
      </c>
      <c r="K57" s="121">
        <f t="shared" si="1"/>
        <v>0</v>
      </c>
      <c r="L57" s="122">
        <f t="shared" si="2"/>
        <v>0</v>
      </c>
      <c r="M57" s="165">
        <f t="shared" si="7"/>
        <v>0</v>
      </c>
      <c r="N57" s="121">
        <f t="shared" si="3"/>
        <v>0</v>
      </c>
      <c r="O57" s="166"/>
      <c r="P57" s="166"/>
      <c r="Q57" s="19"/>
      <c r="R57" s="19"/>
    </row>
    <row r="58" spans="1:18" x14ac:dyDescent="0.3">
      <c r="A58" s="117"/>
      <c r="B58" s="118"/>
      <c r="C58" s="119">
        <f t="shared" si="4"/>
        <v>0</v>
      </c>
      <c r="D58" s="146"/>
      <c r="E58" s="120">
        <v>13</v>
      </c>
      <c r="F58" s="121">
        <f t="shared" si="5"/>
        <v>0</v>
      </c>
      <c r="G58" s="118"/>
      <c r="H58" s="194">
        <f t="shared" si="6"/>
        <v>0</v>
      </c>
      <c r="I58" s="120">
        <v>8</v>
      </c>
      <c r="J58" s="121">
        <f t="shared" si="0"/>
        <v>0</v>
      </c>
      <c r="K58" s="121">
        <f t="shared" si="1"/>
        <v>0</v>
      </c>
      <c r="L58" s="122">
        <f t="shared" si="2"/>
        <v>0</v>
      </c>
      <c r="M58" s="165">
        <f t="shared" si="7"/>
        <v>0</v>
      </c>
      <c r="N58" s="121">
        <f t="shared" si="3"/>
        <v>0</v>
      </c>
      <c r="O58" s="166"/>
      <c r="P58" s="166"/>
      <c r="Q58" s="19"/>
      <c r="R58" s="19"/>
    </row>
    <row r="59" spans="1:18" x14ac:dyDescent="0.3">
      <c r="A59" s="117"/>
      <c r="B59" s="118"/>
      <c r="C59" s="119">
        <f t="shared" si="4"/>
        <v>0</v>
      </c>
      <c r="D59" s="146"/>
      <c r="E59" s="120">
        <v>13</v>
      </c>
      <c r="F59" s="121">
        <f t="shared" si="5"/>
        <v>0</v>
      </c>
      <c r="G59" s="118"/>
      <c r="H59" s="194">
        <f t="shared" si="6"/>
        <v>0</v>
      </c>
      <c r="I59" s="120">
        <v>8</v>
      </c>
      <c r="J59" s="121">
        <f t="shared" si="0"/>
        <v>0</v>
      </c>
      <c r="K59" s="121">
        <f t="shared" si="1"/>
        <v>0</v>
      </c>
      <c r="L59" s="122">
        <f t="shared" si="2"/>
        <v>0</v>
      </c>
      <c r="M59" s="165">
        <f t="shared" si="7"/>
        <v>0</v>
      </c>
      <c r="N59" s="121">
        <f t="shared" si="3"/>
        <v>0</v>
      </c>
      <c r="O59" s="166"/>
      <c r="P59" s="166"/>
      <c r="Q59" s="19"/>
      <c r="R59" s="19"/>
    </row>
    <row r="60" spans="1:18" x14ac:dyDescent="0.3">
      <c r="A60" s="117"/>
      <c r="B60" s="118"/>
      <c r="C60" s="119">
        <f t="shared" si="4"/>
        <v>0</v>
      </c>
      <c r="D60" s="146"/>
      <c r="E60" s="120">
        <v>13</v>
      </c>
      <c r="F60" s="121">
        <f t="shared" si="5"/>
        <v>0</v>
      </c>
      <c r="G60" s="118"/>
      <c r="H60" s="194">
        <f t="shared" si="6"/>
        <v>0</v>
      </c>
      <c r="I60" s="120">
        <v>8</v>
      </c>
      <c r="J60" s="121">
        <f t="shared" si="0"/>
        <v>0</v>
      </c>
      <c r="K60" s="121">
        <f t="shared" si="1"/>
        <v>0</v>
      </c>
      <c r="L60" s="122">
        <f t="shared" si="2"/>
        <v>0</v>
      </c>
      <c r="M60" s="165">
        <f t="shared" si="7"/>
        <v>0</v>
      </c>
      <c r="N60" s="121">
        <f t="shared" si="3"/>
        <v>0</v>
      </c>
      <c r="O60" s="166"/>
      <c r="P60" s="166"/>
      <c r="Q60" s="19"/>
      <c r="R60" s="19"/>
    </row>
    <row r="61" spans="1:18" x14ac:dyDescent="0.3">
      <c r="A61" s="117"/>
      <c r="B61" s="118"/>
      <c r="C61" s="119">
        <f t="shared" si="4"/>
        <v>0</v>
      </c>
      <c r="D61" s="146"/>
      <c r="E61" s="120">
        <v>13</v>
      </c>
      <c r="F61" s="121">
        <f t="shared" si="5"/>
        <v>0</v>
      </c>
      <c r="G61" s="118"/>
      <c r="H61" s="194">
        <f t="shared" si="6"/>
        <v>0</v>
      </c>
      <c r="I61" s="120">
        <v>8</v>
      </c>
      <c r="J61" s="121">
        <f t="shared" si="0"/>
        <v>0</v>
      </c>
      <c r="K61" s="121">
        <f t="shared" si="1"/>
        <v>0</v>
      </c>
      <c r="L61" s="122">
        <f t="shared" si="2"/>
        <v>0</v>
      </c>
      <c r="M61" s="165">
        <f t="shared" si="7"/>
        <v>0</v>
      </c>
      <c r="N61" s="121">
        <f t="shared" si="3"/>
        <v>0</v>
      </c>
      <c r="O61" s="166"/>
      <c r="P61" s="166"/>
      <c r="Q61" s="19"/>
      <c r="R61" s="19"/>
    </row>
    <row r="62" spans="1:18" x14ac:dyDescent="0.3">
      <c r="A62" s="117"/>
      <c r="B62" s="118"/>
      <c r="C62" s="119">
        <f t="shared" si="4"/>
        <v>0</v>
      </c>
      <c r="D62" s="146"/>
      <c r="E62" s="120">
        <v>13</v>
      </c>
      <c r="F62" s="121">
        <f t="shared" si="5"/>
        <v>0</v>
      </c>
      <c r="G62" s="118"/>
      <c r="H62" s="194">
        <f t="shared" si="6"/>
        <v>0</v>
      </c>
      <c r="I62" s="120">
        <v>8</v>
      </c>
      <c r="J62" s="121">
        <f t="shared" si="0"/>
        <v>0</v>
      </c>
      <c r="K62" s="121">
        <f t="shared" si="1"/>
        <v>0</v>
      </c>
      <c r="L62" s="122">
        <f t="shared" si="2"/>
        <v>0</v>
      </c>
      <c r="M62" s="165">
        <f t="shared" si="7"/>
        <v>0</v>
      </c>
      <c r="N62" s="121">
        <f t="shared" si="3"/>
        <v>0</v>
      </c>
      <c r="O62" s="166"/>
      <c r="P62" s="166"/>
      <c r="Q62" s="19"/>
      <c r="R62" s="19"/>
    </row>
    <row r="63" spans="1:18" ht="15" customHeight="1" x14ac:dyDescent="0.3">
      <c r="J63" s="70"/>
      <c r="K63" s="315" t="s">
        <v>94</v>
      </c>
      <c r="L63" s="315"/>
      <c r="M63" s="315"/>
      <c r="N63" s="186"/>
    </row>
    <row r="64" spans="1:18" ht="29.25" customHeight="1" thickBot="1" x14ac:dyDescent="0.35">
      <c r="G64" s="172">
        <f>SUM(G33:G63)</f>
        <v>0</v>
      </c>
      <c r="H64" s="206">
        <f>SUM(H33:H63)</f>
        <v>0</v>
      </c>
      <c r="I64" s="188" t="s">
        <v>112</v>
      </c>
      <c r="J64" s="70"/>
      <c r="K64" s="315"/>
      <c r="L64" s="315"/>
      <c r="M64" s="315"/>
      <c r="N64" s="187">
        <f>SUM(N33:N63)</f>
        <v>0</v>
      </c>
    </row>
    <row r="65" spans="1:21" ht="15.75" customHeight="1" thickTop="1" thickBot="1" x14ac:dyDescent="0.35">
      <c r="H65" s="188"/>
      <c r="I65" s="70"/>
      <c r="K65" s="315" t="s">
        <v>125</v>
      </c>
      <c r="L65" s="315"/>
      <c r="M65" s="315"/>
      <c r="N65" s="228"/>
    </row>
    <row r="66" spans="1:21" ht="15" thickBot="1" x14ac:dyDescent="0.35">
      <c r="A66" s="153" t="s">
        <v>72</v>
      </c>
      <c r="B66" s="105"/>
      <c r="C66" s="54"/>
      <c r="D66" s="54"/>
      <c r="E66" s="54"/>
      <c r="F66" s="54"/>
      <c r="G66" s="54"/>
      <c r="H66" s="189"/>
      <c r="N66" s="70"/>
      <c r="O66" s="70"/>
      <c r="P66" s="70"/>
      <c r="Q66" s="70"/>
    </row>
    <row r="67" spans="1:21" x14ac:dyDescent="0.3">
      <c r="A67" s="56" t="s">
        <v>124</v>
      </c>
      <c r="B67" s="23"/>
      <c r="C67" s="23"/>
      <c r="D67" s="23"/>
      <c r="E67" s="23"/>
      <c r="F67" s="23"/>
      <c r="G67" s="23"/>
      <c r="H67" s="183"/>
      <c r="Q67" s="70"/>
      <c r="R67" s="70"/>
      <c r="S67" s="70"/>
      <c r="T67" s="70"/>
      <c r="U67" s="70"/>
    </row>
    <row r="68" spans="1:21" x14ac:dyDescent="0.3">
      <c r="A68" s="56"/>
      <c r="B68" s="23" t="s">
        <v>74</v>
      </c>
      <c r="C68" s="23"/>
      <c r="D68" s="23"/>
      <c r="E68" s="23"/>
      <c r="F68" s="23"/>
      <c r="G68" s="80">
        <f>H64</f>
        <v>0</v>
      </c>
      <c r="H68" s="183" t="s">
        <v>112</v>
      </c>
      <c r="Q68" s="70"/>
      <c r="R68" s="70"/>
      <c r="S68" s="70"/>
      <c r="T68" s="70"/>
      <c r="U68" s="70"/>
    </row>
    <row r="69" spans="1:21" x14ac:dyDescent="0.3">
      <c r="A69" s="56"/>
      <c r="B69" s="23" t="s">
        <v>75</v>
      </c>
      <c r="C69" s="23"/>
      <c r="D69" s="23"/>
      <c r="E69" s="23"/>
      <c r="F69" s="23"/>
      <c r="G69" s="80"/>
      <c r="H69" s="150"/>
      <c r="Q69" s="70"/>
      <c r="R69" s="70"/>
      <c r="S69" s="70"/>
      <c r="T69" s="70"/>
      <c r="U69" s="70"/>
    </row>
    <row r="70" spans="1:21" x14ac:dyDescent="0.3">
      <c r="A70" s="56"/>
      <c r="B70" s="23"/>
      <c r="C70" s="23" t="s">
        <v>56</v>
      </c>
      <c r="D70" s="23"/>
      <c r="E70" s="23"/>
      <c r="F70" s="23"/>
      <c r="G70" s="164"/>
      <c r="H70" s="150"/>
      <c r="Q70" s="70"/>
      <c r="R70" s="70"/>
      <c r="S70" s="70"/>
      <c r="T70" s="70"/>
      <c r="U70" s="70"/>
    </row>
    <row r="71" spans="1:21" x14ac:dyDescent="0.3">
      <c r="A71" s="56"/>
      <c r="B71" s="23"/>
      <c r="C71" s="23" t="s">
        <v>57</v>
      </c>
      <c r="D71" s="147"/>
      <c r="E71" s="147"/>
      <c r="F71" s="23"/>
      <c r="G71" s="164"/>
      <c r="H71" s="150"/>
      <c r="Q71" s="70"/>
      <c r="R71" s="70"/>
      <c r="S71" s="70"/>
      <c r="T71" s="70"/>
      <c r="U71" s="70"/>
    </row>
    <row r="72" spans="1:21" ht="14.25" customHeight="1" x14ac:dyDescent="0.3">
      <c r="A72" s="56"/>
      <c r="B72" s="23"/>
      <c r="C72" s="238" t="s">
        <v>126</v>
      </c>
      <c r="D72" s="151"/>
      <c r="E72" s="151"/>
      <c r="F72" s="23"/>
      <c r="G72" s="164"/>
      <c r="H72" s="150"/>
      <c r="Q72" s="70"/>
      <c r="R72" s="70"/>
      <c r="S72" s="70"/>
      <c r="T72" s="70"/>
      <c r="U72" s="70"/>
    </row>
    <row r="73" spans="1:21" x14ac:dyDescent="0.3">
      <c r="A73" s="56"/>
      <c r="B73" s="23"/>
      <c r="C73" s="23"/>
      <c r="D73" s="23"/>
      <c r="E73" s="23"/>
      <c r="F73" s="23"/>
      <c r="G73" s="23"/>
      <c r="H73" s="316" t="s">
        <v>147</v>
      </c>
      <c r="Q73" s="70"/>
      <c r="R73" s="70"/>
      <c r="S73" s="70"/>
      <c r="T73" s="70"/>
      <c r="U73" s="70"/>
    </row>
    <row r="74" spans="1:21" ht="31.5" customHeight="1" thickBot="1" x14ac:dyDescent="0.35">
      <c r="A74" s="56"/>
      <c r="B74" s="152" t="s">
        <v>73</v>
      </c>
      <c r="C74" s="23"/>
      <c r="D74" s="23"/>
      <c r="E74" s="23"/>
      <c r="F74" s="23"/>
      <c r="G74" s="187">
        <f>SUM(G68:G72)</f>
        <v>0</v>
      </c>
      <c r="H74" s="316"/>
      <c r="Q74" s="70"/>
      <c r="R74" s="70"/>
      <c r="S74" s="70"/>
      <c r="T74" s="70"/>
      <c r="U74" s="70"/>
    </row>
    <row r="75" spans="1:21" ht="9" customHeight="1" thickTop="1" x14ac:dyDescent="0.3">
      <c r="A75" s="317" t="s">
        <v>180</v>
      </c>
      <c r="B75" s="318"/>
      <c r="C75" s="318"/>
      <c r="D75" s="318"/>
      <c r="E75" s="318"/>
      <c r="F75" s="318"/>
      <c r="G75" s="318"/>
      <c r="H75" s="319"/>
      <c r="Q75" s="70"/>
      <c r="R75" s="70"/>
      <c r="S75" s="70"/>
      <c r="T75" s="70"/>
      <c r="U75" s="70"/>
    </row>
    <row r="76" spans="1:21" ht="31.5" customHeight="1" x14ac:dyDescent="0.3">
      <c r="A76" s="317"/>
      <c r="B76" s="318"/>
      <c r="C76" s="318"/>
      <c r="D76" s="318"/>
      <c r="E76" s="318"/>
      <c r="F76" s="318"/>
      <c r="G76" s="318"/>
      <c r="H76" s="319"/>
      <c r="Q76" s="70"/>
      <c r="R76" s="70"/>
      <c r="S76" s="70"/>
      <c r="T76" s="70"/>
      <c r="U76" s="70"/>
    </row>
    <row r="77" spans="1:21" ht="15" thickBot="1" x14ac:dyDescent="0.35">
      <c r="A77" s="241"/>
      <c r="B77" s="242"/>
      <c r="C77" s="242"/>
      <c r="D77" s="242"/>
      <c r="E77" s="242"/>
      <c r="F77" s="242"/>
      <c r="G77" s="242"/>
      <c r="H77" s="243"/>
      <c r="L77" s="123"/>
      <c r="N77" s="123"/>
      <c r="R77" s="70"/>
      <c r="S77" s="70"/>
      <c r="T77" s="70"/>
    </row>
    <row r="78" spans="1:21" ht="15" thickBot="1" x14ac:dyDescent="0.35">
      <c r="A78" s="23"/>
      <c r="B78" s="23"/>
      <c r="C78" s="23"/>
      <c r="D78" s="23"/>
      <c r="E78" s="23"/>
      <c r="F78" s="23"/>
      <c r="G78" s="23"/>
      <c r="H78" s="162"/>
      <c r="L78" s="123"/>
      <c r="M78" s="123"/>
      <c r="N78" s="123"/>
      <c r="R78" s="70"/>
      <c r="S78" s="70"/>
      <c r="T78" s="70"/>
      <c r="U78" s="163"/>
    </row>
    <row r="79" spans="1:21" x14ac:dyDescent="0.3">
      <c r="A79" s="306" t="s">
        <v>93</v>
      </c>
      <c r="B79" s="307"/>
      <c r="C79" s="307"/>
      <c r="D79" s="307"/>
      <c r="E79" s="307"/>
      <c r="F79" s="307"/>
      <c r="G79" s="307"/>
      <c r="H79" s="308"/>
      <c r="L79" s="123"/>
      <c r="M79" s="123"/>
      <c r="N79" s="123"/>
      <c r="R79" s="70"/>
      <c r="S79" s="70"/>
      <c r="T79" s="70"/>
      <c r="U79" s="163"/>
    </row>
    <row r="80" spans="1:21" x14ac:dyDescent="0.3">
      <c r="A80" s="309"/>
      <c r="B80" s="310"/>
      <c r="C80" s="310"/>
      <c r="D80" s="310"/>
      <c r="E80" s="310"/>
      <c r="F80" s="310"/>
      <c r="G80" s="310"/>
      <c r="H80" s="311"/>
      <c r="L80" s="123"/>
      <c r="M80" s="123"/>
      <c r="N80" s="123"/>
      <c r="R80" s="70"/>
      <c r="S80" s="70"/>
      <c r="T80" s="70"/>
      <c r="U80" s="163"/>
    </row>
    <row r="81" spans="1:21" x14ac:dyDescent="0.3">
      <c r="A81" s="309"/>
      <c r="B81" s="310"/>
      <c r="C81" s="310"/>
      <c r="D81" s="310"/>
      <c r="E81" s="310"/>
      <c r="F81" s="310"/>
      <c r="G81" s="310"/>
      <c r="H81" s="311"/>
      <c r="L81" s="123"/>
      <c r="M81" s="123"/>
      <c r="N81" s="123"/>
      <c r="R81" s="70"/>
      <c r="S81" s="70"/>
      <c r="T81" s="70"/>
      <c r="U81" s="163"/>
    </row>
    <row r="82" spans="1:21" x14ac:dyDescent="0.3">
      <c r="A82" s="309"/>
      <c r="B82" s="310"/>
      <c r="C82" s="310"/>
      <c r="D82" s="310"/>
      <c r="E82" s="310"/>
      <c r="F82" s="310"/>
      <c r="G82" s="310"/>
      <c r="H82" s="311"/>
      <c r="L82" s="123"/>
      <c r="M82" s="123"/>
      <c r="N82" s="123"/>
      <c r="R82" s="70"/>
      <c r="S82" s="70"/>
      <c r="T82" s="70"/>
      <c r="U82" s="163"/>
    </row>
    <row r="83" spans="1:21" ht="15" thickBot="1" x14ac:dyDescent="0.35">
      <c r="A83" s="312"/>
      <c r="B83" s="313"/>
      <c r="C83" s="313"/>
      <c r="D83" s="313"/>
      <c r="E83" s="313"/>
      <c r="F83" s="313"/>
      <c r="G83" s="313"/>
      <c r="H83" s="314"/>
      <c r="T83" s="53"/>
      <c r="U83" s="53"/>
    </row>
    <row r="85" spans="1:21" s="2" customFormat="1" ht="22.35" customHeight="1" x14ac:dyDescent="0.4">
      <c r="A85" s="130" t="s">
        <v>61</v>
      </c>
      <c r="B85" s="133" t="s">
        <v>151</v>
      </c>
      <c r="C85" s="133"/>
      <c r="D85" s="133"/>
      <c r="E85" s="133"/>
      <c r="F85" s="133"/>
      <c r="G85" s="133"/>
      <c r="H85" s="133"/>
      <c r="I85" s="133"/>
      <c r="J85" s="133"/>
      <c r="K85" s="136"/>
      <c r="L85" s="136"/>
      <c r="M85" s="133"/>
      <c r="N85" s="137"/>
      <c r="O85" s="134"/>
      <c r="P85" s="132"/>
      <c r="Q85" s="137"/>
      <c r="R85" s="137"/>
      <c r="S85" s="134"/>
      <c r="T85" s="132"/>
    </row>
    <row r="86" spans="1:21" s="2" customFormat="1" ht="22.35" customHeight="1" x14ac:dyDescent="0.4">
      <c r="A86" s="130"/>
      <c r="B86" s="136" t="s">
        <v>146</v>
      </c>
      <c r="C86" s="133"/>
      <c r="D86" s="133"/>
      <c r="E86" s="133"/>
      <c r="F86" s="133"/>
      <c r="G86" s="133"/>
      <c r="H86" s="133"/>
      <c r="I86" s="133"/>
      <c r="J86" s="133"/>
      <c r="K86" s="136"/>
      <c r="L86" s="136"/>
      <c r="M86" s="133"/>
      <c r="N86" s="137"/>
      <c r="O86" s="134"/>
      <c r="P86" s="132"/>
      <c r="Q86" s="137"/>
      <c r="R86" s="137"/>
      <c r="S86" s="134"/>
      <c r="T86" s="132"/>
    </row>
    <row r="87" spans="1:21" s="2" customFormat="1" ht="21" customHeight="1" x14ac:dyDescent="0.4">
      <c r="A87" s="18"/>
      <c r="B87" s="240" t="s">
        <v>66</v>
      </c>
      <c r="C87" s="240"/>
      <c r="D87" s="240"/>
      <c r="E87" s="240"/>
      <c r="F87" s="240"/>
      <c r="G87" s="240"/>
      <c r="H87" s="240"/>
      <c r="I87" s="240"/>
      <c r="J87" s="240"/>
      <c r="K87" s="240"/>
      <c r="L87" s="240"/>
      <c r="M87" s="240"/>
      <c r="N87" s="135"/>
      <c r="O87" s="135"/>
      <c r="P87" s="135"/>
      <c r="Q87" s="135"/>
      <c r="R87" s="135"/>
      <c r="S87" s="135"/>
    </row>
    <row r="88" spans="1:21" x14ac:dyDescent="0.3">
      <c r="N88" s="19"/>
      <c r="O88" s="19"/>
      <c r="P88" s="19"/>
    </row>
  </sheetData>
  <sheetProtection algorithmName="SHA-512" hashValue="IrZ8T+T9oYCX8jCn+hpXMS8X+p0sG94P0t0G0sx7YqM5es2WbCrhzMdjQPsq7hgkS5u0VSeclCSWQ1A3FJ12iw==" saltValue="Q/jaFeijtVenA1T0MpM0og==" spinCount="100000" sheet="1" objects="1" scenarios="1" formatColumns="0" formatRows="0"/>
  <protectedRanges>
    <protectedRange sqref="G70:G72" name="Range2"/>
    <protectedRange sqref="A33:B62 D33:D62 G33:G62" name="Range1"/>
  </protectedRanges>
  <mergeCells count="12">
    <mergeCell ref="B87:M87"/>
    <mergeCell ref="D29:F29"/>
    <mergeCell ref="G10:I11"/>
    <mergeCell ref="A6:H7"/>
    <mergeCell ref="A79:H83"/>
    <mergeCell ref="K63:M64"/>
    <mergeCell ref="K65:M65"/>
    <mergeCell ref="H73:H74"/>
    <mergeCell ref="G29:J29"/>
    <mergeCell ref="A75:H77"/>
    <mergeCell ref="B30:C30"/>
    <mergeCell ref="K29:N29"/>
  </mergeCells>
  <hyperlinks>
    <hyperlink ref="B86" r:id="rId1" display="at aicpa.org/sba." xr:uid="{FCCDA3E3-B883-4030-B11B-C6DADEABCDB8}"/>
  </hyperlinks>
  <pageMargins left="0.7" right="0.7" top="0.75" bottom="0.75" header="0.3" footer="0.3"/>
  <pageSetup scale="51" fitToHeight="2"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AFD18-56F2-4AB2-AA5E-E08F6E40E6EB}">
  <sheetPr>
    <pageSetUpPr fitToPage="1"/>
  </sheetPr>
  <dimension ref="A1:T42"/>
  <sheetViews>
    <sheetView workbookViewId="0">
      <selection activeCell="G20" sqref="G20"/>
    </sheetView>
  </sheetViews>
  <sheetFormatPr defaultRowHeight="14.4" x14ac:dyDescent="0.3"/>
  <cols>
    <col min="1" max="1" width="20.44140625" customWidth="1"/>
    <col min="2" max="2" width="15.44140625" customWidth="1"/>
    <col min="3" max="3" width="16" customWidth="1"/>
    <col min="4" max="4" width="9.109375" bestFit="1" customWidth="1"/>
    <col min="5" max="6" width="9.88671875" bestFit="1" customWidth="1"/>
    <col min="7" max="7" width="21.88671875" customWidth="1"/>
    <col min="8" max="8" width="19.44140625" customWidth="1"/>
    <col min="9" max="9" width="18.109375" customWidth="1"/>
    <col min="10" max="10" width="45.6640625" customWidth="1"/>
    <col min="17" max="17" width="24.33203125" style="203" customWidth="1"/>
  </cols>
  <sheetData>
    <row r="1" spans="1:15" ht="21" x14ac:dyDescent="0.4">
      <c r="A1" s="24" t="s">
        <v>2</v>
      </c>
      <c r="D1" s="131" t="s">
        <v>62</v>
      </c>
      <c r="E1" s="131"/>
      <c r="F1" s="131"/>
      <c r="G1" s="131"/>
    </row>
    <row r="2" spans="1:15" ht="21" x14ac:dyDescent="0.4">
      <c r="A2" s="24" t="s">
        <v>1</v>
      </c>
    </row>
    <row r="4" spans="1:15" x14ac:dyDescent="0.3">
      <c r="A4" s="322" t="s">
        <v>134</v>
      </c>
      <c r="B4" s="322"/>
      <c r="C4" s="322"/>
      <c r="D4" s="322"/>
      <c r="E4" s="322"/>
      <c r="F4" s="322"/>
      <c r="G4" s="322"/>
      <c r="H4" s="322"/>
      <c r="I4" s="322"/>
      <c r="J4" s="322"/>
      <c r="K4" s="322"/>
      <c r="L4" s="322"/>
      <c r="M4" s="322"/>
      <c r="N4" s="322"/>
      <c r="O4" s="322"/>
    </row>
    <row r="5" spans="1:15" ht="11.25" customHeight="1" x14ac:dyDescent="0.3">
      <c r="A5" s="322"/>
      <c r="B5" s="322"/>
      <c r="C5" s="322"/>
      <c r="D5" s="322"/>
      <c r="E5" s="322"/>
      <c r="F5" s="322"/>
      <c r="G5" s="322"/>
      <c r="H5" s="322"/>
      <c r="I5" s="322"/>
      <c r="J5" s="322"/>
      <c r="K5" s="322"/>
      <c r="L5" s="322"/>
      <c r="M5" s="322"/>
      <c r="N5" s="322"/>
      <c r="O5" s="322"/>
    </row>
    <row r="6" spans="1:15" ht="16.2" thickBot="1" x14ac:dyDescent="0.35">
      <c r="A6" s="45"/>
      <c r="B6" s="108"/>
      <c r="C6" s="109"/>
      <c r="F6" s="4"/>
    </row>
    <row r="7" spans="1:15" ht="15.6" x14ac:dyDescent="0.3">
      <c r="A7" s="208" t="s">
        <v>148</v>
      </c>
      <c r="B7" s="209"/>
      <c r="C7" s="210"/>
      <c r="D7" s="211"/>
      <c r="E7" s="212"/>
    </row>
    <row r="8" spans="1:15" ht="15" thickBot="1" x14ac:dyDescent="0.35">
      <c r="A8" s="213" t="s">
        <v>141</v>
      </c>
      <c r="B8" s="199"/>
      <c r="C8" s="199"/>
      <c r="D8" s="199"/>
      <c r="E8" s="200"/>
    </row>
    <row r="9" spans="1:15" ht="15" thickBot="1" x14ac:dyDescent="0.35"/>
    <row r="10" spans="1:15" ht="21.6" thickBot="1" x14ac:dyDescent="0.45">
      <c r="A10" s="85" t="s">
        <v>54</v>
      </c>
      <c r="B10" s="104"/>
      <c r="C10" s="104"/>
      <c r="D10" s="104"/>
      <c r="E10" s="104"/>
      <c r="F10" s="104"/>
      <c r="G10" s="104"/>
      <c r="H10" s="104"/>
      <c r="I10" s="104"/>
      <c r="J10" s="104"/>
      <c r="K10" s="104"/>
      <c r="L10" s="104"/>
      <c r="M10" s="104"/>
      <c r="N10" s="104"/>
      <c r="O10" s="105"/>
    </row>
    <row r="11" spans="1:15" x14ac:dyDescent="0.3">
      <c r="A11" s="102" t="s">
        <v>22</v>
      </c>
      <c r="B11" s="68"/>
      <c r="C11" s="68"/>
      <c r="D11" s="68"/>
      <c r="E11" s="23"/>
      <c r="F11" s="23"/>
      <c r="G11" s="23"/>
      <c r="H11" s="23"/>
      <c r="I11" s="23"/>
      <c r="J11" s="23"/>
      <c r="K11" s="23"/>
      <c r="L11" s="23"/>
      <c r="M11" s="23"/>
      <c r="N11" s="23"/>
      <c r="O11" s="57"/>
    </row>
    <row r="12" spans="1:15" x14ac:dyDescent="0.3">
      <c r="A12" s="94"/>
      <c r="B12" s="68"/>
      <c r="C12" s="68"/>
      <c r="D12" s="68"/>
      <c r="E12" s="78"/>
      <c r="F12" s="23"/>
      <c r="G12" s="23"/>
      <c r="H12" s="23"/>
      <c r="I12" s="23"/>
      <c r="J12" s="23"/>
      <c r="K12" s="23"/>
      <c r="L12" s="23"/>
      <c r="M12" s="23"/>
      <c r="N12" s="23"/>
      <c r="O12" s="57"/>
    </row>
    <row r="13" spans="1:15" x14ac:dyDescent="0.3">
      <c r="A13" s="81" t="s">
        <v>135</v>
      </c>
      <c r="B13" s="68"/>
      <c r="C13" s="229"/>
      <c r="D13" s="68"/>
      <c r="E13" s="23"/>
      <c r="F13" s="23"/>
      <c r="G13" s="23"/>
      <c r="H13" s="23"/>
      <c r="I13" s="23"/>
      <c r="J13" s="23"/>
      <c r="K13" s="23"/>
      <c r="L13" s="23"/>
      <c r="M13" s="23"/>
      <c r="N13" s="23"/>
      <c r="O13" s="57"/>
    </row>
    <row r="14" spans="1:15" x14ac:dyDescent="0.3">
      <c r="A14" s="81"/>
      <c r="B14" s="68"/>
      <c r="C14" s="96"/>
      <c r="D14" s="68"/>
      <c r="E14" s="23"/>
      <c r="F14" s="23"/>
      <c r="G14" s="23"/>
      <c r="H14" s="23"/>
      <c r="I14" s="23"/>
      <c r="J14" s="23"/>
      <c r="K14" s="23"/>
      <c r="L14" s="23"/>
      <c r="M14" s="23"/>
      <c r="N14" s="23"/>
      <c r="O14" s="57"/>
    </row>
    <row r="15" spans="1:15" x14ac:dyDescent="0.3">
      <c r="A15" s="81" t="s">
        <v>139</v>
      </c>
      <c r="B15" s="68"/>
      <c r="C15" s="207"/>
      <c r="D15" s="68"/>
      <c r="E15" s="23"/>
      <c r="F15" s="23"/>
      <c r="G15" s="23"/>
      <c r="H15" s="23"/>
      <c r="I15" s="23"/>
      <c r="J15" s="23"/>
      <c r="K15" s="23"/>
      <c r="L15" s="23"/>
      <c r="M15" s="23"/>
      <c r="N15" s="23"/>
      <c r="O15" s="57"/>
    </row>
    <row r="16" spans="1:15" ht="15.6" x14ac:dyDescent="0.3">
      <c r="A16" s="320" t="str">
        <f>IF(AND(I27&gt;0,N33&gt;0),"ERROR:PLEASE ENTER DATA IN ONLY ONE PERIOD BELOW", "")</f>
        <v/>
      </c>
      <c r="B16" s="321"/>
      <c r="C16" s="321"/>
      <c r="D16" s="321"/>
      <c r="E16" s="80"/>
      <c r="F16" s="23"/>
      <c r="G16" s="23"/>
      <c r="H16" s="23"/>
      <c r="I16" s="23"/>
      <c r="J16" s="23"/>
      <c r="K16" s="23"/>
      <c r="L16" s="23"/>
      <c r="M16" s="23"/>
      <c r="N16" s="23"/>
      <c r="O16" s="57"/>
    </row>
    <row r="17" spans="1:20" x14ac:dyDescent="0.3">
      <c r="A17" s="81"/>
      <c r="B17" s="106" t="s">
        <v>23</v>
      </c>
      <c r="C17" s="97">
        <f>+C15-C13</f>
        <v>0</v>
      </c>
      <c r="D17" s="97" t="s">
        <v>140</v>
      </c>
      <c r="E17" s="23"/>
      <c r="F17" s="23"/>
      <c r="G17" s="23"/>
      <c r="H17" s="23"/>
      <c r="I17" s="23"/>
      <c r="J17" s="23"/>
      <c r="K17" s="23"/>
      <c r="L17" s="23"/>
      <c r="M17" s="23"/>
      <c r="N17" s="23"/>
      <c r="O17" s="57"/>
    </row>
    <row r="18" spans="1:20" x14ac:dyDescent="0.3">
      <c r="A18" s="81"/>
      <c r="B18" s="68"/>
      <c r="C18" s="107"/>
      <c r="D18" s="68"/>
      <c r="E18" s="80"/>
      <c r="F18" s="23"/>
      <c r="G18" s="23"/>
      <c r="H18" s="23"/>
      <c r="I18" s="23"/>
      <c r="J18" s="23"/>
      <c r="K18" s="23"/>
      <c r="L18" s="23"/>
      <c r="M18" s="23"/>
      <c r="N18" s="23"/>
      <c r="O18" s="57"/>
    </row>
    <row r="19" spans="1:20" x14ac:dyDescent="0.3">
      <c r="A19" s="81"/>
      <c r="B19" s="68"/>
      <c r="C19" s="97"/>
      <c r="D19" s="68"/>
      <c r="E19" s="80"/>
      <c r="F19" s="23"/>
      <c r="G19" s="23"/>
      <c r="H19" s="23"/>
      <c r="I19" s="23"/>
      <c r="J19" s="23"/>
      <c r="K19" s="23"/>
      <c r="L19" s="23"/>
      <c r="M19" s="23"/>
      <c r="N19" s="23"/>
      <c r="O19" s="57"/>
    </row>
    <row r="20" spans="1:20" ht="15" thickBot="1" x14ac:dyDescent="0.35">
      <c r="A20" s="98"/>
      <c r="B20" s="99"/>
      <c r="C20" s="100"/>
      <c r="D20" s="103"/>
      <c r="E20" s="199"/>
      <c r="F20" s="199"/>
      <c r="G20" s="199"/>
      <c r="H20" s="199"/>
      <c r="I20" s="199"/>
      <c r="J20" s="199"/>
      <c r="K20" s="199"/>
      <c r="L20" s="199"/>
      <c r="M20" s="199"/>
      <c r="N20" s="199"/>
      <c r="O20" s="200"/>
    </row>
    <row r="21" spans="1:20" x14ac:dyDescent="0.3">
      <c r="A21" s="67"/>
      <c r="B21" s="68"/>
      <c r="C21" s="69"/>
      <c r="D21" s="101"/>
      <c r="E21" s="23"/>
      <c r="F21" s="23"/>
      <c r="G21" s="23"/>
      <c r="H21" s="23"/>
      <c r="I21" s="23"/>
      <c r="J21" s="23"/>
      <c r="K21" s="23"/>
      <c r="L21" s="23"/>
      <c r="M21" s="23"/>
      <c r="N21" s="23"/>
      <c r="O21" s="23"/>
    </row>
    <row r="22" spans="1:20" ht="15" thickBot="1" x14ac:dyDescent="0.35"/>
    <row r="23" spans="1:20" ht="21.6" thickBot="1" x14ac:dyDescent="0.45">
      <c r="A23" s="85" t="s">
        <v>55</v>
      </c>
      <c r="B23" s="104"/>
      <c r="C23" s="104"/>
      <c r="D23" s="104"/>
      <c r="E23" s="104"/>
      <c r="F23" s="104"/>
      <c r="G23" s="104"/>
      <c r="H23" s="104"/>
      <c r="I23" s="104"/>
      <c r="J23" s="104"/>
      <c r="K23" s="104"/>
      <c r="L23" s="104"/>
      <c r="M23" s="104"/>
      <c r="N23" s="104"/>
      <c r="O23" s="105"/>
    </row>
    <row r="24" spans="1:20" x14ac:dyDescent="0.3">
      <c r="A24" s="102"/>
      <c r="B24" s="68"/>
      <c r="C24" s="68"/>
      <c r="D24" s="68"/>
      <c r="E24" s="23"/>
      <c r="F24" s="23"/>
      <c r="G24" s="23"/>
      <c r="H24" s="23"/>
      <c r="I24" s="23"/>
      <c r="J24" s="23"/>
      <c r="K24" s="23"/>
      <c r="L24" s="23"/>
      <c r="M24" s="23"/>
      <c r="N24" s="23"/>
      <c r="O24" s="57"/>
    </row>
    <row r="25" spans="1:20" s="197" customFormat="1" x14ac:dyDescent="0.3">
      <c r="A25" s="323" t="s">
        <v>142</v>
      </c>
      <c r="B25" s="324"/>
      <c r="C25" s="324"/>
      <c r="D25" s="324"/>
      <c r="E25" s="324"/>
      <c r="F25" s="324"/>
      <c r="G25" s="324"/>
      <c r="H25" s="324"/>
      <c r="I25" s="324"/>
      <c r="J25" s="324"/>
      <c r="K25" s="324"/>
      <c r="L25" s="324"/>
      <c r="M25" s="324"/>
      <c r="N25" s="324"/>
      <c r="O25" s="325"/>
      <c r="Q25" s="203"/>
    </row>
    <row r="26" spans="1:20" x14ac:dyDescent="0.3">
      <c r="A26" s="323"/>
      <c r="B26" s="324"/>
      <c r="C26" s="324"/>
      <c r="D26" s="324"/>
      <c r="E26" s="324"/>
      <c r="F26" s="324"/>
      <c r="G26" s="324"/>
      <c r="H26" s="324"/>
      <c r="I26" s="324"/>
      <c r="J26" s="324"/>
      <c r="K26" s="324"/>
      <c r="L26" s="324"/>
      <c r="M26" s="324"/>
      <c r="N26" s="324"/>
      <c r="O26" s="325"/>
    </row>
    <row r="27" spans="1:20" ht="15" thickBot="1" x14ac:dyDescent="0.35">
      <c r="A27" s="98"/>
      <c r="B27" s="99"/>
      <c r="C27" s="100"/>
      <c r="D27" s="103"/>
      <c r="E27" s="199"/>
      <c r="F27" s="199"/>
      <c r="G27" s="199"/>
      <c r="H27" s="199"/>
      <c r="I27" s="199"/>
      <c r="J27" s="199"/>
      <c r="K27" s="199"/>
      <c r="L27" s="199"/>
      <c r="M27" s="199"/>
      <c r="N27" s="199"/>
      <c r="O27" s="200"/>
    </row>
    <row r="31" spans="1:20" s="2" customFormat="1" ht="22.35" customHeight="1" x14ac:dyDescent="0.4">
      <c r="A31" s="130" t="s">
        <v>61</v>
      </c>
      <c r="B31" s="133" t="s">
        <v>152</v>
      </c>
      <c r="C31" s="133"/>
      <c r="D31" s="133"/>
      <c r="E31" s="133"/>
      <c r="F31" s="133"/>
      <c r="G31" s="133"/>
      <c r="H31" s="133"/>
      <c r="I31" s="133"/>
      <c r="J31" s="133"/>
      <c r="K31" s="136" t="s">
        <v>146</v>
      </c>
      <c r="L31" s="136"/>
      <c r="M31" s="133"/>
      <c r="N31" s="136"/>
      <c r="O31" s="133"/>
      <c r="P31" s="132"/>
      <c r="Q31" s="196"/>
      <c r="R31" s="137"/>
      <c r="S31" s="134"/>
      <c r="T31" s="132"/>
    </row>
    <row r="32" spans="1:20" s="2" customFormat="1" ht="21" customHeight="1" x14ac:dyDescent="0.4">
      <c r="A32" s="18"/>
      <c r="B32" s="240" t="s">
        <v>18</v>
      </c>
      <c r="C32" s="240"/>
      <c r="D32" s="240"/>
      <c r="E32" s="240"/>
      <c r="F32" s="240"/>
      <c r="G32" s="240"/>
      <c r="H32" s="240"/>
      <c r="I32" s="240"/>
      <c r="J32" s="240"/>
      <c r="K32" s="240"/>
      <c r="L32" s="240"/>
      <c r="M32" s="240"/>
      <c r="N32" s="240"/>
      <c r="O32" s="240"/>
      <c r="P32" s="135"/>
      <c r="Q32" s="204"/>
      <c r="R32" s="135"/>
      <c r="S32" s="135"/>
    </row>
    <row r="33" spans="1:19" ht="22.5" customHeight="1" x14ac:dyDescent="0.4">
      <c r="A33" s="226"/>
      <c r="B33" s="240"/>
      <c r="C33" s="240"/>
      <c r="D33" s="240"/>
      <c r="E33" s="240"/>
      <c r="F33" s="240"/>
      <c r="G33" s="240"/>
      <c r="H33" s="240"/>
      <c r="I33" s="240"/>
      <c r="J33" s="240"/>
      <c r="K33" s="240"/>
      <c r="L33" s="240"/>
      <c r="M33" s="240"/>
      <c r="N33" s="240"/>
      <c r="O33" s="240"/>
      <c r="P33" s="135"/>
      <c r="Q33" s="204"/>
      <c r="R33" s="135"/>
      <c r="S33" s="19"/>
    </row>
    <row r="35" spans="1:19" x14ac:dyDescent="0.3">
      <c r="A35" s="203"/>
    </row>
    <row r="36" spans="1:19" x14ac:dyDescent="0.3">
      <c r="A36" s="203"/>
    </row>
    <row r="37" spans="1:19" x14ac:dyDescent="0.3">
      <c r="A37" s="203"/>
    </row>
    <row r="38" spans="1:19" x14ac:dyDescent="0.3">
      <c r="A38" s="203"/>
      <c r="B38" s="193"/>
    </row>
    <row r="39" spans="1:19" x14ac:dyDescent="0.3">
      <c r="A39" s="203"/>
      <c r="B39" s="193"/>
    </row>
    <row r="40" spans="1:19" x14ac:dyDescent="0.3">
      <c r="A40" s="203"/>
      <c r="B40" s="193"/>
    </row>
    <row r="41" spans="1:19" x14ac:dyDescent="0.3">
      <c r="A41" s="203"/>
    </row>
    <row r="42" spans="1:19" x14ac:dyDescent="0.3">
      <c r="A42" s="203"/>
      <c r="B42" s="193"/>
    </row>
  </sheetData>
  <sheetProtection algorithmName="SHA-512" hashValue="euYhI2bMaJGY7kjDwpFNhV8XAdEPfD3BHlDo0xQRHl8cDvxTtADIjea0kCwzyYeR91R+dkbpQgvuIv4ADzlCUA==" saltValue="xkhW3TQtcjICSImQng4AAg==" spinCount="100000" sheet="1" objects="1" scenarios="1" formatColumns="0" formatRows="0"/>
  <protectedRanges>
    <protectedRange sqref="C13 C15" name="Range1"/>
  </protectedRanges>
  <mergeCells count="4">
    <mergeCell ref="A16:D16"/>
    <mergeCell ref="B32:O33"/>
    <mergeCell ref="A4:O5"/>
    <mergeCell ref="A25:O26"/>
  </mergeCells>
  <hyperlinks>
    <hyperlink ref="K31" r:id="rId1" display="at aicpa.org/sba." xr:uid="{32461547-0304-4C1B-9F88-9BF29A10064A}"/>
  </hyperlinks>
  <pageMargins left="0.7" right="0.7" top="0.75" bottom="0.75" header="0.3" footer="0.3"/>
  <pageSetup scale="51" orientation="landscape" horizontalDpi="4294967294"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C31E10CD27B494B9A2BA299E6835980" ma:contentTypeVersion="6" ma:contentTypeDescription="Create a new document." ma:contentTypeScope="" ma:versionID="dfcfe5cef22b7d800d1604115ed79232">
  <xsd:schema xmlns:xsd="http://www.w3.org/2001/XMLSchema" xmlns:xs="http://www.w3.org/2001/XMLSchema" xmlns:p="http://schemas.microsoft.com/office/2006/metadata/properties" xmlns:ns2="abc1e682-ecc1-4484-afa3-8feafaf84b88" xmlns:ns3="7f2a72bd-270b-4cfd-860f-82ff9179b96b" targetNamespace="http://schemas.microsoft.com/office/2006/metadata/properties" ma:root="true" ma:fieldsID="dbb1068352edadb4284bac8d67d4fb4c" ns2:_="" ns3:_="">
    <xsd:import namespace="abc1e682-ecc1-4484-afa3-8feafaf84b88"/>
    <xsd:import namespace="7f2a72bd-270b-4cfd-860f-82ff9179b96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c1e682-ecc1-4484-afa3-8feafaf84b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f2a72bd-270b-4cfd-860f-82ff9179b96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E8B6000-CAE5-4B4A-B09A-48F126210D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c1e682-ecc1-4484-afa3-8feafaf84b88"/>
    <ds:schemaRef ds:uri="7f2a72bd-270b-4cfd-860f-82ff9179b9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A22CCD-24C6-4571-A803-D0D02003160A}">
  <ds:schemaRefs>
    <ds:schemaRef ds:uri="http://schemas.microsoft.com/office/2006/metadata/properties"/>
    <ds:schemaRef ds:uri="http://schemas.microsoft.com/office/2006/documentManagement/types"/>
    <ds:schemaRef ds:uri="abc1e682-ecc1-4484-afa3-8feafaf84b88"/>
    <ds:schemaRef ds:uri="http://purl.org/dc/terms/"/>
    <ds:schemaRef ds:uri="7f2a72bd-270b-4cfd-860f-82ff9179b96b"/>
    <ds:schemaRef ds:uri="http://purl.org/dc/elements/1.1/"/>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63363089-A790-4DE2-A4F2-E2C79D804E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Instructions</vt:lpstr>
      <vt:lpstr>PPP Forgiveness Calculator</vt:lpstr>
      <vt:lpstr>Non-Payroll Expense Tracking</vt:lpstr>
      <vt:lpstr>FTE Reduction</vt:lpstr>
      <vt:lpstr>Payroll Accumulator</vt:lpstr>
      <vt:lpstr>Catch Up Period</vt:lpstr>
      <vt:lpstr>'Catch Up Period'!Print_Area</vt:lpstr>
      <vt:lpstr>'FTE Reduction'!Print_Area</vt:lpstr>
      <vt:lpstr>Instructions!Print_Area</vt:lpstr>
      <vt:lpstr>'Non-Payroll Expense Tracking'!Print_Area</vt:lpstr>
      <vt:lpstr>'Payroll Accumulator'!Print_Area</vt:lpstr>
      <vt:lpstr>'PPP Forgiveness Calculator'!Print_Area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 Barbour</dc:creator>
  <cp:lastModifiedBy>Michael Cook</cp:lastModifiedBy>
  <cp:lastPrinted>2020-05-14T13:05:23Z</cp:lastPrinted>
  <dcterms:created xsi:type="dcterms:W3CDTF">2020-03-30T14:20:13Z</dcterms:created>
  <dcterms:modified xsi:type="dcterms:W3CDTF">2020-05-15T12:35:32Z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0x010100DC31E10CD27B494B9A2BA299E6835980</vt:lpwstr>
  </property>
</Properties>
</file>